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30" activeTab="3"/>
  </bookViews>
  <sheets>
    <sheet name=" Sažetak" sheetId="2" r:id="rId1"/>
    <sheet name=" Račun prihoda i rashoda" sheetId="4" r:id="rId2"/>
    <sheet name=" Račun financiranja" sheetId="5" r:id="rId3"/>
    <sheet name="Posebni dio" sheetId="6" r:id="rId4"/>
  </sheets>
  <definedNames>
    <definedName name="_xlnm.Print_Area" localSheetId="2">' Račun financiranja'!$A$1:$G$32</definedName>
    <definedName name="_xlnm.Print_Area" localSheetId="1">' Račun prihoda i rashoda'!$A$1:$G$114</definedName>
    <definedName name="_xlnm.Print_Area" localSheetId="0">' Sažetak'!$A$1:$J$42</definedName>
    <definedName name="_xlnm.Print_Area" localSheetId="3">'Posebni dio'!$A$1:$G$53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6" l="1"/>
  <c r="E8" i="6"/>
  <c r="F8" i="6"/>
  <c r="G8" i="6"/>
  <c r="D7" i="6"/>
  <c r="E7" i="6"/>
  <c r="F7" i="6"/>
  <c r="G7" i="6"/>
  <c r="G6" i="6" s="1"/>
  <c r="D6" i="6"/>
  <c r="E6" i="6"/>
  <c r="F6" i="6"/>
  <c r="C8" i="6"/>
  <c r="C7" i="6" s="1"/>
  <c r="C6" i="6" s="1"/>
  <c r="D9" i="6"/>
  <c r="E9" i="6"/>
  <c r="F9" i="6"/>
  <c r="G9" i="6"/>
  <c r="C9" i="6"/>
  <c r="D10" i="6"/>
  <c r="E10" i="6"/>
  <c r="F10" i="6"/>
  <c r="G10" i="6"/>
  <c r="C10" i="6"/>
  <c r="E27" i="6"/>
  <c r="D47" i="6"/>
  <c r="E47" i="6"/>
  <c r="F47" i="6"/>
  <c r="G47" i="6"/>
  <c r="C47" i="6"/>
  <c r="E46" i="6"/>
  <c r="C99" i="6"/>
  <c r="C18" i="6"/>
  <c r="D91" i="6" l="1"/>
  <c r="D87" i="6"/>
  <c r="G87" i="6"/>
  <c r="F87" i="6"/>
  <c r="E87" i="6"/>
  <c r="C87" i="6"/>
  <c r="D116" i="6"/>
  <c r="D120" i="6"/>
  <c r="D64" i="6"/>
  <c r="D60" i="6"/>
  <c r="G13" i="2" l="1"/>
  <c r="F24" i="6"/>
  <c r="G24" i="6"/>
  <c r="F18" i="6"/>
  <c r="G18" i="6"/>
  <c r="F29" i="6"/>
  <c r="G29" i="6"/>
  <c r="E29" i="6"/>
  <c r="E26" i="6" s="1"/>
  <c r="E18" i="6"/>
  <c r="D29" i="6"/>
  <c r="C29" i="6"/>
  <c r="G27" i="6"/>
  <c r="G26" i="6" s="1"/>
  <c r="F27" i="6"/>
  <c r="D27" i="6"/>
  <c r="C27" i="6"/>
  <c r="E24" i="6"/>
  <c r="D24" i="6"/>
  <c r="C24" i="6"/>
  <c r="D18" i="6"/>
  <c r="D12" i="6" s="1"/>
  <c r="G14" i="6"/>
  <c r="F14" i="6"/>
  <c r="E14" i="6"/>
  <c r="D14" i="6"/>
  <c r="C14" i="6"/>
  <c r="C12" i="6" s="1"/>
  <c r="F174" i="6"/>
  <c r="G174" i="6"/>
  <c r="G170" i="6"/>
  <c r="G168" i="6" s="1"/>
  <c r="F170" i="6"/>
  <c r="F168" i="6" s="1"/>
  <c r="E170" i="6"/>
  <c r="E168" i="6" s="1"/>
  <c r="D170" i="6"/>
  <c r="C170" i="6"/>
  <c r="F91" i="6"/>
  <c r="G91" i="6"/>
  <c r="F99" i="6"/>
  <c r="G99" i="6"/>
  <c r="E99" i="6"/>
  <c r="F97" i="6"/>
  <c r="G97" i="6"/>
  <c r="E97" i="6"/>
  <c r="D98" i="6"/>
  <c r="C98" i="6"/>
  <c r="F197" i="6"/>
  <c r="F195" i="6" s="1"/>
  <c r="G197" i="6"/>
  <c r="G195" i="6" s="1"/>
  <c r="F180" i="6"/>
  <c r="G180" i="6"/>
  <c r="F147" i="6"/>
  <c r="G147" i="6"/>
  <c r="G143" i="6"/>
  <c r="F143" i="6"/>
  <c r="E143" i="6"/>
  <c r="D143" i="6"/>
  <c r="C143" i="6"/>
  <c r="F131" i="6"/>
  <c r="G131" i="6"/>
  <c r="E120" i="6"/>
  <c r="E126" i="6"/>
  <c r="E116" i="6"/>
  <c r="G116" i="6"/>
  <c r="F116" i="6"/>
  <c r="C116" i="6"/>
  <c r="C26" i="6" l="1"/>
  <c r="D26" i="6"/>
  <c r="F85" i="6"/>
  <c r="F26" i="6"/>
  <c r="E115" i="6"/>
  <c r="G12" i="6"/>
  <c r="F12" i="6"/>
  <c r="E12" i="6"/>
  <c r="G85" i="6"/>
  <c r="F141" i="6"/>
  <c r="G141" i="6"/>
  <c r="F70" i="6"/>
  <c r="G70" i="6"/>
  <c r="F64" i="6"/>
  <c r="G64" i="6"/>
  <c r="E64" i="6"/>
  <c r="C60" i="6"/>
  <c r="F60" i="6"/>
  <c r="G60" i="6"/>
  <c r="E60" i="6"/>
  <c r="F43" i="6"/>
  <c r="G43" i="6"/>
  <c r="F37" i="6"/>
  <c r="G37" i="6"/>
  <c r="G208" i="6"/>
  <c r="F208" i="6"/>
  <c r="E208" i="6"/>
  <c r="E205" i="6" s="1"/>
  <c r="D208" i="6"/>
  <c r="C208" i="6"/>
  <c r="G206" i="6"/>
  <c r="F206" i="6"/>
  <c r="D206" i="6"/>
  <c r="D205" i="6" s="1"/>
  <c r="C206" i="6"/>
  <c r="G203" i="6"/>
  <c r="F203" i="6"/>
  <c r="E203" i="6"/>
  <c r="D203" i="6"/>
  <c r="C203" i="6"/>
  <c r="E197" i="6"/>
  <c r="E195" i="6" s="1"/>
  <c r="D197" i="6"/>
  <c r="C197" i="6"/>
  <c r="G185" i="6"/>
  <c r="F185" i="6"/>
  <c r="E185" i="6"/>
  <c r="E182" i="6" s="1"/>
  <c r="D185" i="6"/>
  <c r="C185" i="6"/>
  <c r="G183" i="6"/>
  <c r="F183" i="6"/>
  <c r="D183" i="6"/>
  <c r="C183" i="6"/>
  <c r="E180" i="6"/>
  <c r="D180" i="6"/>
  <c r="C180" i="6"/>
  <c r="E174" i="6"/>
  <c r="D174" i="6"/>
  <c r="D168" i="6" s="1"/>
  <c r="C174" i="6"/>
  <c r="G158" i="6"/>
  <c r="F158" i="6"/>
  <c r="E158" i="6"/>
  <c r="E155" i="6" s="1"/>
  <c r="D158" i="6"/>
  <c r="C158" i="6"/>
  <c r="G156" i="6"/>
  <c r="F156" i="6"/>
  <c r="D156" i="6"/>
  <c r="D155" i="6" s="1"/>
  <c r="C156" i="6"/>
  <c r="G153" i="6"/>
  <c r="F153" i="6"/>
  <c r="E153" i="6"/>
  <c r="D153" i="6"/>
  <c r="C153" i="6"/>
  <c r="E147" i="6"/>
  <c r="E141" i="6" s="1"/>
  <c r="D147" i="6"/>
  <c r="C147" i="6"/>
  <c r="E131" i="6"/>
  <c r="E128" i="6" s="1"/>
  <c r="D131" i="6"/>
  <c r="C131" i="6"/>
  <c r="G129" i="6"/>
  <c r="G128" i="6" s="1"/>
  <c r="F129" i="6"/>
  <c r="F128" i="6" s="1"/>
  <c r="D129" i="6"/>
  <c r="C129" i="6"/>
  <c r="G126" i="6"/>
  <c r="F126" i="6"/>
  <c r="D126" i="6"/>
  <c r="D115" i="6" s="1"/>
  <c r="C126" i="6"/>
  <c r="G120" i="6"/>
  <c r="F120" i="6"/>
  <c r="F114" i="6" s="1"/>
  <c r="C120" i="6"/>
  <c r="G104" i="6"/>
  <c r="G103" i="6" s="1"/>
  <c r="F104" i="6"/>
  <c r="F103" i="6" s="1"/>
  <c r="F102" i="6" s="1"/>
  <c r="E104" i="6"/>
  <c r="D104" i="6"/>
  <c r="D103" i="6" s="1"/>
  <c r="D102" i="6" s="1"/>
  <c r="D101" i="6" s="1"/>
  <c r="C104" i="6"/>
  <c r="C103" i="6" s="1"/>
  <c r="C102" i="6" s="1"/>
  <c r="C101" i="6" s="1"/>
  <c r="G102" i="6"/>
  <c r="D97" i="6"/>
  <c r="D85" i="6" s="1"/>
  <c r="C97" i="6"/>
  <c r="E91" i="6"/>
  <c r="E85" i="6" s="1"/>
  <c r="C91" i="6"/>
  <c r="C85" i="6" s="1"/>
  <c r="G75" i="6"/>
  <c r="F75" i="6"/>
  <c r="E75" i="6"/>
  <c r="E72" i="6" s="1"/>
  <c r="D75" i="6"/>
  <c r="C75" i="6"/>
  <c r="G73" i="6"/>
  <c r="F73" i="6"/>
  <c r="D73" i="6"/>
  <c r="C73" i="6"/>
  <c r="E70" i="6"/>
  <c r="D70" i="6"/>
  <c r="D59" i="6" s="1"/>
  <c r="C70" i="6"/>
  <c r="C64" i="6"/>
  <c r="G48" i="6"/>
  <c r="F48" i="6"/>
  <c r="E48" i="6"/>
  <c r="E45" i="6" s="1"/>
  <c r="D48" i="6"/>
  <c r="C48" i="6"/>
  <c r="G46" i="6"/>
  <c r="F46" i="6"/>
  <c r="D46" i="6"/>
  <c r="D45" i="6" s="1"/>
  <c r="C46" i="6"/>
  <c r="E43" i="6"/>
  <c r="D43" i="6"/>
  <c r="C43" i="6"/>
  <c r="E37" i="6"/>
  <c r="D37" i="6"/>
  <c r="C37" i="6"/>
  <c r="C45" i="6" l="1"/>
  <c r="C205" i="6"/>
  <c r="G114" i="6"/>
  <c r="E103" i="6"/>
  <c r="E102" i="6" s="1"/>
  <c r="E101" i="6" s="1"/>
  <c r="D182" i="6"/>
  <c r="C182" i="6"/>
  <c r="C141" i="6"/>
  <c r="C155" i="6"/>
  <c r="C128" i="6"/>
  <c r="C114" i="6" s="1"/>
  <c r="C72" i="6"/>
  <c r="C58" i="6" s="1"/>
  <c r="G59" i="6"/>
  <c r="G115" i="6"/>
  <c r="F59" i="6"/>
  <c r="C59" i="6"/>
  <c r="F115" i="6"/>
  <c r="E59" i="6"/>
  <c r="D128" i="6"/>
  <c r="D114" i="6" s="1"/>
  <c r="D72" i="6"/>
  <c r="D58" i="6" s="1"/>
  <c r="G155" i="6"/>
  <c r="C35" i="6"/>
  <c r="F205" i="6"/>
  <c r="G35" i="6"/>
  <c r="G205" i="6"/>
  <c r="F35" i="6"/>
  <c r="F182" i="6"/>
  <c r="D195" i="6"/>
  <c r="E58" i="6"/>
  <c r="F101" i="6"/>
  <c r="G101" i="6"/>
  <c r="D141" i="6"/>
  <c r="G45" i="6"/>
  <c r="F72" i="6"/>
  <c r="F58" i="6" s="1"/>
  <c r="F45" i="6"/>
  <c r="G72" i="6"/>
  <c r="G58" i="6" s="1"/>
  <c r="F155" i="6"/>
  <c r="C168" i="6"/>
  <c r="C195" i="6"/>
  <c r="G182" i="6"/>
  <c r="E35" i="6"/>
  <c r="D35" i="6"/>
  <c r="C98" i="4" l="1"/>
  <c r="C95" i="4" s="1"/>
  <c r="C94" i="4" s="1"/>
  <c r="D94" i="4"/>
  <c r="D95" i="4"/>
  <c r="C96" i="4"/>
  <c r="D96" i="4"/>
  <c r="D98" i="4"/>
  <c r="G94" i="4"/>
  <c r="G95" i="4"/>
  <c r="G96" i="4"/>
  <c r="G98" i="4"/>
  <c r="F94" i="4"/>
  <c r="F95" i="4"/>
  <c r="F96" i="4"/>
  <c r="F98" i="4"/>
  <c r="E94" i="4"/>
  <c r="E95" i="4"/>
  <c r="E96" i="4"/>
  <c r="E98" i="4"/>
  <c r="G85" i="4" l="1"/>
  <c r="G82" i="4"/>
  <c r="G79" i="4"/>
  <c r="G75" i="4"/>
  <c r="G70" i="4"/>
  <c r="G62" i="4"/>
  <c r="G61" i="4" s="1"/>
  <c r="G55" i="4"/>
  <c r="G52" i="4"/>
  <c r="G50" i="4"/>
  <c r="G48" i="4"/>
  <c r="G42" i="4"/>
  <c r="G8" i="4"/>
  <c r="G9" i="4"/>
  <c r="G23" i="4"/>
  <c r="G22" i="4" s="1"/>
  <c r="G30" i="4"/>
  <c r="F85" i="4"/>
  <c r="F82" i="4"/>
  <c r="F79" i="4"/>
  <c r="F75" i="4"/>
  <c r="F70" i="4"/>
  <c r="F62" i="4"/>
  <c r="F50" i="4"/>
  <c r="F52" i="4"/>
  <c r="F55" i="4"/>
  <c r="F41" i="4"/>
  <c r="F42" i="4"/>
  <c r="F48" i="4"/>
  <c r="F30" i="4"/>
  <c r="F22" i="4"/>
  <c r="F23" i="4"/>
  <c r="F16" i="4"/>
  <c r="F8" i="4" s="1"/>
  <c r="F9" i="4"/>
  <c r="D75" i="4"/>
  <c r="E85" i="4"/>
  <c r="E82" i="4"/>
  <c r="E79" i="4"/>
  <c r="E75" i="4"/>
  <c r="E70" i="4"/>
  <c r="E62" i="4"/>
  <c r="E42" i="4"/>
  <c r="E41" i="4" s="1"/>
  <c r="E48" i="4"/>
  <c r="E50" i="4"/>
  <c r="E52" i="4"/>
  <c r="E55" i="4"/>
  <c r="D85" i="4"/>
  <c r="D82" i="4"/>
  <c r="D79" i="4"/>
  <c r="D70" i="4"/>
  <c r="D62" i="4"/>
  <c r="D55" i="4"/>
  <c r="D52" i="4"/>
  <c r="D50" i="4"/>
  <c r="D48" i="4"/>
  <c r="D42" i="4"/>
  <c r="C85" i="4"/>
  <c r="C82" i="4"/>
  <c r="C79" i="4"/>
  <c r="C75" i="4"/>
  <c r="C70" i="4"/>
  <c r="C62" i="4"/>
  <c r="G41" i="4" l="1"/>
  <c r="F61" i="4"/>
  <c r="C61" i="4"/>
  <c r="E61" i="4"/>
  <c r="D61" i="4"/>
  <c r="D41" i="4"/>
  <c r="C52" i="4" l="1"/>
  <c r="C55" i="4"/>
  <c r="C50" i="4" l="1"/>
  <c r="C42" i="4"/>
  <c r="C48" i="4"/>
  <c r="E30" i="4"/>
  <c r="E23" i="4"/>
  <c r="E9" i="4"/>
  <c r="E16" i="4"/>
  <c r="D23" i="4"/>
  <c r="D30" i="4"/>
  <c r="D9" i="4"/>
  <c r="D16" i="4"/>
  <c r="C30" i="4"/>
  <c r="C23" i="4"/>
  <c r="C9" i="4"/>
  <c r="C16" i="4"/>
  <c r="C8" i="4" l="1"/>
  <c r="D8" i="4"/>
  <c r="E8" i="4"/>
  <c r="C41" i="4"/>
  <c r="E22" i="4"/>
  <c r="C22" i="4"/>
  <c r="D22" i="4"/>
  <c r="F42" i="2"/>
  <c r="G39" i="2" s="1"/>
  <c r="G42" i="2" s="1"/>
  <c r="H39" i="2" s="1"/>
  <c r="H42" i="2" s="1"/>
  <c r="I39" i="2" s="1"/>
  <c r="I42" i="2" s="1"/>
  <c r="J39" i="2" s="1"/>
  <c r="J42" i="2" s="1"/>
  <c r="J24" i="2"/>
  <c r="I24" i="2"/>
  <c r="H24" i="2"/>
  <c r="G24" i="2"/>
  <c r="F24" i="2"/>
  <c r="J13" i="2"/>
  <c r="I13" i="2"/>
  <c r="H13" i="2"/>
  <c r="F13" i="2"/>
  <c r="J10" i="2"/>
  <c r="J16" i="2" s="1"/>
  <c r="I10" i="2"/>
  <c r="H10" i="2"/>
  <c r="G10" i="2"/>
  <c r="G16" i="2" s="1"/>
  <c r="G25" i="2" s="1"/>
  <c r="G32" i="2" s="1"/>
  <c r="F10" i="2"/>
  <c r="I16" i="2" l="1"/>
  <c r="H16" i="2"/>
  <c r="H25" i="2" s="1"/>
  <c r="H32" i="2" s="1"/>
  <c r="H33" i="2" s="1"/>
  <c r="F16" i="2"/>
  <c r="F25" i="2" s="1"/>
  <c r="F32" i="2" s="1"/>
  <c r="F33" i="2" s="1"/>
  <c r="I25" i="2"/>
  <c r="I32" i="2" s="1"/>
  <c r="I33" i="2" s="1"/>
  <c r="J25" i="2"/>
  <c r="J32" i="2" s="1"/>
  <c r="J33" i="2" s="1"/>
  <c r="G33" i="2"/>
</calcChain>
</file>

<file path=xl/sharedStrings.xml><?xml version="1.0" encoding="utf-8"?>
<sst xmlns="http://schemas.openxmlformats.org/spreadsheetml/2006/main" count="617" uniqueCount="184">
  <si>
    <t>I. OPĆI DIO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</si>
  <si>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</si>
  <si>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</si>
  <si>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</si>
  <si>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</si>
  <si>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</si>
  <si>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</si>
  <si>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</si>
  <si>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</si>
  <si>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</si>
  <si>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</si>
  <si>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</si>
  <si>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>RAZRED I NAZIV</t>
  </si>
  <si>
    <t>IZVRŠENJE 
(t-2)</t>
  </si>
  <si>
    <t>A) SAŽETAK RAČUNA PRIHODA I RASHODA</t>
  </si>
  <si>
    <t>B) SAŽETAK RAČUNA FINANCIRANJA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</si>
  <si>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</si>
  <si>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</si>
  <si>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</si>
  <si>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</si>
  <si>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</si>
  <si>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</si>
  <si>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NAZIV</t>
  </si>
  <si>
    <t>TEKUĆI PLAN 
(t-1)</t>
  </si>
  <si>
    <t>PLAN 
(t)</t>
  </si>
  <si>
    <t>PROJEKCIJA 
(t+1)</t>
  </si>
  <si>
    <t>PROJEKCIJA
(t+2)</t>
  </si>
  <si>
    <t xml:space="preserve">A. RAČUN PRIHODA I RASHODA </t>
  </si>
  <si>
    <t>A1. PRIHODI I RASHODI PREMA EKONOMSKOJ KLASIFIKACIJI</t>
  </si>
  <si>
    <t>UKUPNO PRIHODI</t>
  </si>
  <si>
    <t>Prihodi poslovanja</t>
  </si>
  <si>
    <t>Pomoći iz inozemstva i od subjekata unutar općeg proračuna</t>
  </si>
  <si>
    <t xml:space="preserve"> Prihodi od prodaje proizvoda i robe te pruženih usluga i prihodi od donacija</t>
  </si>
  <si>
    <t>…</t>
  </si>
  <si>
    <t>Prihodi od prodaje nefinancijske imovine</t>
  </si>
  <si>
    <t>Prihodi od prodaje proizvedene dugotrajne imovine</t>
  </si>
  <si>
    <t>UKUPNO RASHODI</t>
  </si>
  <si>
    <t>Rashodi poslovanja</t>
  </si>
  <si>
    <t>Rashodi za zaposlene</t>
  </si>
  <si>
    <t>Materijalni rashodi</t>
  </si>
  <si>
    <t>Rashodi za nabavu nefinancijske imovine</t>
  </si>
  <si>
    <t>Rashodi za nabavu neproizvedene dugotrajne imovine</t>
  </si>
  <si>
    <t>A2. PRIHODI I RASHODI PREMA IZVORIMA FINANCIRANJA</t>
  </si>
  <si>
    <t>1 Opći prihodi i primici</t>
  </si>
  <si>
    <t>….</t>
  </si>
  <si>
    <t>Razred/
skupina</t>
  </si>
  <si>
    <t>Opći prihodi i primici</t>
  </si>
  <si>
    <t>Vlastiti prihodi</t>
  </si>
  <si>
    <t>A3. RASHODI PREMA FUNKCIJSKOJ KLASIFIKACIJI</t>
  </si>
  <si>
    <t>B. RAČUN FINANCIRANJA</t>
  </si>
  <si>
    <t>B1. RAČUN FINANCIRANJA PREMA EKONOMSKOJ KLASIFIKACIJI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</si>
  <si>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</si>
  <si>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</si>
  <si>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</si>
  <si>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</si>
  <si>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B2. RAČUN FINANCIRANJA PREMA IZVORIMA FINANCIRANJA</t>
  </si>
  <si>
    <t xml:space="preserve">UKUPNO IZDACI </t>
  </si>
  <si>
    <t>II. POSEBNI DIO</t>
  </si>
  <si>
    <t>ŠIFRA</t>
  </si>
  <si>
    <t>Naziv izvora financiranja</t>
  </si>
  <si>
    <t>Izvor financiranja xx</t>
  </si>
  <si>
    <t>Razred (rashod/izdatak) x</t>
  </si>
  <si>
    <t>Naziv razreda (rashoda/izdatka)</t>
  </si>
  <si>
    <t>Skupina (rashod/izdatak) xx</t>
  </si>
  <si>
    <t>Naziv skupine (rashoda/izdatka)</t>
  </si>
  <si>
    <t>Kapitalni projekt Kxxxxxx</t>
  </si>
  <si>
    <t>NAZIV KAPITALNOG PROJEKTA</t>
  </si>
  <si>
    <t>Ostali prihodi za posebne namjene</t>
  </si>
  <si>
    <t>Vlastii prihodi</t>
  </si>
  <si>
    <t>Prihodi za posebne namjene</t>
  </si>
  <si>
    <t>Namjenski primici</t>
  </si>
  <si>
    <t>Namjenski primici od zaduživanja</t>
  </si>
  <si>
    <t>VIŠAK / MANJAK TEKUĆE GODINE
(VIŠAK / MANJAK + NETO FINANCIRANJE)</t>
  </si>
  <si>
    <t>Prihodi od upravnih i administrativnih pristojbi, pristojbi po posebnim propisima i naknada</t>
  </si>
  <si>
    <t xml:space="preserve">Prihodi od imovine </t>
  </si>
  <si>
    <t>Prihodi iz nadležnog proračuna i od HZZO-a na temelju ugovornih obveza</t>
  </si>
  <si>
    <t>Financijski rashodi</t>
  </si>
  <si>
    <t>Naknade građanima i kućanstvima na temelju osiguranja i druge naknade</t>
  </si>
  <si>
    <t>Rashodi za nabavu proizvedene dugotrajne imovine</t>
  </si>
  <si>
    <t>Ostali rashodi</t>
  </si>
  <si>
    <t>Decentralizacija</t>
  </si>
  <si>
    <t>52</t>
  </si>
  <si>
    <t>Ministarsvo znanosti i obrazovanja</t>
  </si>
  <si>
    <t>58</t>
  </si>
  <si>
    <t>Ministarstvo rada, mirovinskog sustava, obitelji i socijalne politike</t>
  </si>
  <si>
    <t>Projekti EU</t>
  </si>
  <si>
    <t>Pomoći od grdskih i općinskih proračuna</t>
  </si>
  <si>
    <t>Donacije</t>
  </si>
  <si>
    <t>JLS</t>
  </si>
  <si>
    <t>PLAN 
(2025)</t>
  </si>
  <si>
    <t>PROJEKCIJA 
(2026)</t>
  </si>
  <si>
    <t>PROJEKCIJA
(2027)</t>
  </si>
  <si>
    <t>TEKUĆI PLAN 
(2024)</t>
  </si>
  <si>
    <t>IZVRŠENJE 
(2023)</t>
  </si>
  <si>
    <t>OBRAZOVANJE</t>
  </si>
  <si>
    <t>J01</t>
  </si>
  <si>
    <t>J01 1018</t>
  </si>
  <si>
    <t>SREDNJEŠKOLSKO OBRAZOVANJE - ZAKONSKI STANDARD</t>
  </si>
  <si>
    <t>J01 1018A100059 Redovni poslovi ustanova srednješkolskog obrazovanja</t>
  </si>
  <si>
    <t>J01 1020</t>
  </si>
  <si>
    <t>DOPUNSKI NASTAVNI I VANNASTAVNI PROGRAM ŠKOLA I OBRAZOVNIH INSTITUCIJA</t>
  </si>
  <si>
    <t>J011020A102009 Fotonapon PPA</t>
  </si>
  <si>
    <t>J011020T102001 Dopunska sredstva za materijalne rashode i opremu škola - hitne intervencije</t>
  </si>
  <si>
    <t>J011020A102006 Program građanskog odgoja u školama - škola i zajednica</t>
  </si>
  <si>
    <t>J011020A102008 Razvoj poduzetništva kod djece i mladih - kreiraj svoju budućnost</t>
  </si>
  <si>
    <t>J011020A102001 Dopunski nastavni i vannastavni program škola i obrazovnih institucija - Pomoć osobama s invaliditetom</t>
  </si>
  <si>
    <t>J011020A102001 Dopunski nastavni i vannastavni program škola i obrazovnih institucija - natjecanja</t>
  </si>
  <si>
    <t>J011020T102001 Dopunska sredstva za materijalne rashode i opremu škola - usluge tekućeg i investicijskog održavanja</t>
  </si>
  <si>
    <t>J011020T102001 Dopunska sredstva za materijalne rashode i opremu škola - e-tehničar</t>
  </si>
  <si>
    <t>J011020A102001 - Dopunski nastavni i vannastavni program škola i obrazovnih institucija - stručno usavršavanje i doškolovanje</t>
  </si>
  <si>
    <t>J011020A102001 Dopunski nastavni i vannastavni program škola i obrazovnih institucija -programi za nadarenu djecu</t>
  </si>
  <si>
    <t>J011020K102001 Dopunska sredstva za izgradnju, dogradnju i adaptaciju škola -oprema</t>
  </si>
  <si>
    <t>J011020T102001 - 'Dopunska sredstva za materijalne rashode i opremu škola  - ostali nespomenuti rashodi</t>
  </si>
  <si>
    <t>RAZDJEL 006</t>
  </si>
  <si>
    <t>UO ZA OBRAZOVANJE, KULTURU, ŠPORT I TEHNI.KULTURU</t>
  </si>
  <si>
    <t>PROGRAM 1018</t>
  </si>
  <si>
    <t>SREDNJEŠKOLSKO OBRAZOVANJE - ZAKONSKI STANTARD</t>
  </si>
  <si>
    <t>Aktivnost A100059</t>
  </si>
  <si>
    <t>Redovni poslovi ustanova srednješkolskog obrazovanja SŠ</t>
  </si>
  <si>
    <t>UKUPNI RASHODI</t>
  </si>
  <si>
    <t>Izvor financiranja 1.3.</t>
  </si>
  <si>
    <t>DECENTRALIZACIJA</t>
  </si>
  <si>
    <t>3+4</t>
  </si>
  <si>
    <t>UKUPNI RASHODI 1.3.</t>
  </si>
  <si>
    <t>Razred (rashod/izdatak)  32</t>
  </si>
  <si>
    <t>Skupina (rashod/izdatak) 321</t>
  </si>
  <si>
    <t>Naknade troškova zaposlenima</t>
  </si>
  <si>
    <t>Skupina (rashod/izdatak) 322</t>
  </si>
  <si>
    <t>Rashodi za materijal  i energiju</t>
  </si>
  <si>
    <t>Skupina (rashod/izdatak) 323</t>
  </si>
  <si>
    <t>Rashodi za usluge</t>
  </si>
  <si>
    <t>Skupina (rashod/izdatak) 324</t>
  </si>
  <si>
    <t>Naknade troškova osobama izvan radnog odnosa</t>
  </si>
  <si>
    <t>Skupina (rashod/izdatak) 329</t>
  </si>
  <si>
    <t>ostali nespomenuti rashodi poslovanja</t>
  </si>
  <si>
    <t>Razred (rashod/izdatak) 34</t>
  </si>
  <si>
    <t>Skupina (rashod/izdatak) 343</t>
  </si>
  <si>
    <t>Ostali financijski rashodi</t>
  </si>
  <si>
    <t>Razred (rashod/izdatak)  41</t>
  </si>
  <si>
    <r>
      <t xml:space="preserve">Rashodi za nabavu neproizvedene </t>
    </r>
    <r>
      <rPr>
        <b/>
        <sz val="12"/>
        <rFont val="Times New Roman"/>
        <family val="1"/>
        <charset val="238"/>
      </rPr>
      <t>dugotrajne</t>
    </r>
    <r>
      <rPr>
        <b/>
        <sz val="12"/>
        <color indexed="10"/>
        <rFont val="Times New Roman"/>
        <family val="1"/>
        <charset val="238"/>
      </rPr>
      <t xml:space="preserve"> </t>
    </r>
    <r>
      <rPr>
        <b/>
        <sz val="12"/>
        <color indexed="8"/>
        <rFont val="Times New Roman"/>
        <family val="1"/>
        <charset val="238"/>
      </rPr>
      <t>imovine</t>
    </r>
  </si>
  <si>
    <t>Skupina (rashod/izdatak) 412</t>
  </si>
  <si>
    <t>Nematerijalna imovina</t>
  </si>
  <si>
    <t>Razred (rashod/izdatak)  42</t>
  </si>
  <si>
    <t>Skupina (rashod/izdatak) 422</t>
  </si>
  <si>
    <t>Postrojenja i oprema</t>
  </si>
  <si>
    <t>Skupina (rashod/izdatak) 423</t>
  </si>
  <si>
    <t>Prijevozna sredstva</t>
  </si>
  <si>
    <t>Skupina (rashod/izdatak) 424</t>
  </si>
  <si>
    <t>Knjige, umjetnička djela i ostale izložbene vrijednosti</t>
  </si>
  <si>
    <t>Izvor financiranja 3.1.1</t>
  </si>
  <si>
    <t>VLASTITI PRIHODI PK</t>
  </si>
  <si>
    <t>UKUPNI RASHODI 3.1.1</t>
  </si>
  <si>
    <t>Izvor financiranja 4.3.1</t>
  </si>
  <si>
    <t>POSEBNE NAMJENE PK</t>
  </si>
  <si>
    <t>UKUPNI RASHODI 4.3.1</t>
  </si>
  <si>
    <t>Izvor financiranja 5.2.1</t>
  </si>
  <si>
    <t>MINISTARSTVO PK</t>
  </si>
  <si>
    <t>UKUPNI RASHODI 5.2.1</t>
  </si>
  <si>
    <t>Izvor financiranja 5.4.1</t>
  </si>
  <si>
    <t>JLS PK</t>
  </si>
  <si>
    <t>UKUPNI RASHODI 5.4.1</t>
  </si>
  <si>
    <t>Izvor financiranja 5.7.1</t>
  </si>
  <si>
    <t>MINISTARSTVO PRIJENOS EU PK</t>
  </si>
  <si>
    <t>UKUPNI RASHODI 5.7.1</t>
  </si>
  <si>
    <t>Izvor financiranja 6.2.1</t>
  </si>
  <si>
    <t>DONACIJE</t>
  </si>
  <si>
    <t>UKUPNI RASHODI 6.2.1</t>
  </si>
  <si>
    <t>GLAVA/RKP 0062/17030</t>
  </si>
  <si>
    <t>Razred (rashod/izdatak)  31</t>
  </si>
  <si>
    <t>Skupina (rashod/izdatak) 311</t>
  </si>
  <si>
    <t>Skupina (rashod/izdatak) 312</t>
  </si>
  <si>
    <t>Skupina (rashod/izdatak) 313</t>
  </si>
  <si>
    <t>Plaće za zaposlene</t>
  </si>
  <si>
    <t>Ostali rashodi za zaposlene</t>
  </si>
  <si>
    <t>Doprinosi na plaće</t>
  </si>
  <si>
    <t>Skupina (rashod/izdatak) 381</t>
  </si>
  <si>
    <t>Ostale tekuće donacije</t>
  </si>
  <si>
    <t>Skupina (rashod/izdatak) 38</t>
  </si>
  <si>
    <t>Razred (rashod/izdatak) 343</t>
  </si>
  <si>
    <t>Izvor financiranja 1.1</t>
  </si>
  <si>
    <t>ŽUPANIJA - IZVORNI</t>
  </si>
  <si>
    <t>Razred (rashod/izdatak) 37</t>
  </si>
  <si>
    <t>Skupina (rashod/izdatak) 372</t>
  </si>
  <si>
    <t xml:space="preserve">
FINANCIJSKI PLAN PRORAČUNSKOG KORISNIKA JEDINICE LOKALNE I PODRUČNE (REGIONALNE) SAMOUPRAVE 
ZA GODINU 2025. I PROJEKCIJE ZA GODINU 2026. I 2027.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</si>
</sst>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8"/>
      <color theme="1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9"/>
      <color theme="1"/>
      <name val="Arial"/>
      <family val="2"/>
    </font>
    <font>
      <sz val="10"/>
      <color theme="1"/>
      <name val="Times New Roman"/>
      <family val="1"/>
      <charset val="238"/>
    </font>
    <font>
      <u/>
      <sz val="11"/>
      <color theme="1"/>
      <name val="Calibri"/>
      <family val="2"/>
      <scheme val="minor"/>
    </font>
    <font>
      <b/>
      <sz val="18"/>
      <color indexed="8"/>
      <name val="Times New Roman"/>
      <family val="1"/>
      <charset val="238"/>
    </font>
    <font>
      <sz val="18"/>
      <color indexed="8"/>
      <name val="Times New Roman"/>
      <family val="1"/>
      <charset val="238"/>
    </font>
    <font>
      <b/>
      <i/>
      <sz val="16"/>
      <color indexed="8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2"/>
      <color indexed="10"/>
      <name val="Times New Roman"/>
      <family val="1"/>
      <charset val="238"/>
    </font>
    <font>
      <b/>
      <i/>
      <sz val="15"/>
      <color indexed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8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thin">
        <color rgb="FFC0C0C0"/>
      </bottom>
      <diagonal/>
    </border>
    <border>
      <left style="thin">
        <color rgb="FF000080"/>
      </left>
      <right style="thin">
        <color rgb="FF000080"/>
      </right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33" fillId="0" borderId="0"/>
  </cellStyleXfs>
  <cellXfs count="154">
    <xf numFmtId="0" fontId="0" fillId="0" borderId="0" xfId="0"/>
    <xf numFmtId="0" fontId="4" fillId="0" borderId="0" xfId="1" applyFont="1"/>
    <xf numFmtId="0" fontId="4" fillId="0" borderId="0" xfId="2" applyFont="1"/>
    <xf numFmtId="0" fontId="6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0" fontId="6" fillId="0" borderId="0" xfId="2" applyFont="1" applyAlignment="1">
      <alignment horizontal="left" wrapText="1"/>
    </xf>
    <xf numFmtId="0" fontId="10" fillId="0" borderId="0" xfId="2" applyFont="1" applyAlignment="1">
      <alignment wrapText="1"/>
    </xf>
    <xf numFmtId="0" fontId="6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2" fillId="0" borderId="1" xfId="2" applyFont="1" applyBorder="1" applyAlignment="1">
      <alignment horizontal="right" vertical="center"/>
    </xf>
    <xf numFmtId="3" fontId="13" fillId="3" borderId="4" xfId="2" applyNumberFormat="1" applyFont="1" applyFill="1" applyBorder="1" applyAlignment="1">
      <alignment horizontal="right"/>
    </xf>
    <xf numFmtId="3" fontId="13" fillId="0" borderId="4" xfId="2" applyNumberFormat="1" applyFont="1" applyBorder="1" applyAlignment="1">
      <alignment horizontal="right"/>
    </xf>
    <xf numFmtId="0" fontId="15" fillId="3" borderId="2" xfId="2" applyFont="1" applyFill="1" applyBorder="1" applyAlignment="1">
      <alignment horizontal="left" vertical="center"/>
    </xf>
    <xf numFmtId="3" fontId="13" fillId="0" borderId="4" xfId="2" applyNumberFormat="1" applyFont="1" applyBorder="1" applyAlignment="1">
      <alignment horizontal="right" wrapText="1"/>
    </xf>
    <xf numFmtId="0" fontId="10" fillId="0" borderId="0" xfId="2" applyFont="1" applyAlignment="1">
      <alignment horizontal="center" vertical="center" wrapText="1"/>
    </xf>
    <xf numFmtId="0" fontId="8" fillId="0" borderId="0" xfId="2" applyFont="1"/>
    <xf numFmtId="0" fontId="6" fillId="0" borderId="0" xfId="2" quotePrefix="1" applyFont="1" applyAlignment="1">
      <alignment horizontal="center" vertical="center" wrapText="1"/>
    </xf>
    <xf numFmtId="3" fontId="15" fillId="4" borderId="2" xfId="2" quotePrefix="1" applyNumberFormat="1" applyFont="1" applyFill="1" applyBorder="1" applyAlignment="1">
      <alignment horizontal="right"/>
    </xf>
    <xf numFmtId="3" fontId="15" fillId="4" borderId="4" xfId="2" applyNumberFormat="1" applyFont="1" applyFill="1" applyBorder="1" applyAlignment="1">
      <alignment horizontal="right" wrapText="1"/>
    </xf>
    <xf numFmtId="3" fontId="15" fillId="3" borderId="2" xfId="2" quotePrefix="1" applyNumberFormat="1" applyFont="1" applyFill="1" applyBorder="1" applyAlignment="1">
      <alignment horizontal="right"/>
    </xf>
    <xf numFmtId="3" fontId="15" fillId="3" borderId="4" xfId="2" quotePrefix="1" applyNumberFormat="1" applyFont="1" applyFill="1" applyBorder="1" applyAlignment="1">
      <alignment horizontal="right"/>
    </xf>
    <xf numFmtId="0" fontId="18" fillId="0" borderId="0" xfId="2" applyFont="1" applyAlignment="1">
      <alignment wrapText="1"/>
    </xf>
    <xf numFmtId="0" fontId="19" fillId="0" borderId="0" xfId="2" quotePrefix="1" applyFont="1" applyAlignment="1">
      <alignment horizontal="center" vertical="center" wrapText="1"/>
    </xf>
    <xf numFmtId="0" fontId="20" fillId="0" borderId="0" xfId="2" applyFont="1" applyAlignment="1">
      <alignment horizontal="center" vertical="center" wrapText="1"/>
    </xf>
    <xf numFmtId="0" fontId="16" fillId="0" borderId="0" xfId="2" applyFont="1"/>
    <xf numFmtId="3" fontId="13" fillId="3" borderId="2" xfId="2" quotePrefix="1" applyNumberFormat="1" applyFont="1" applyFill="1" applyBorder="1" applyAlignment="1">
      <alignment horizontal="right"/>
    </xf>
    <xf numFmtId="3" fontId="13" fillId="3" borderId="4" xfId="2" quotePrefix="1" applyNumberFormat="1" applyFont="1" applyFill="1" applyBorder="1" applyAlignment="1">
      <alignment horizontal="right"/>
    </xf>
    <xf numFmtId="0" fontId="17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9" fillId="0" borderId="0" xfId="2" applyFont="1" applyAlignment="1">
      <alignment wrapText="1"/>
    </xf>
    <xf numFmtId="0" fontId="16" fillId="3" borderId="3" xfId="2" applyFont="1" applyFill="1" applyBorder="1" applyAlignment="1">
      <alignment vertical="center"/>
    </xf>
    <xf numFmtId="0" fontId="6" fillId="0" borderId="0" xfId="3" applyFont="1" applyAlignment="1">
      <alignment horizontal="center" vertical="center" wrapText="1"/>
    </xf>
    <xf numFmtId="0" fontId="4" fillId="0" borderId="0" xfId="3" applyFont="1"/>
    <xf numFmtId="0" fontId="8" fillId="0" borderId="0" xfId="3" applyFont="1" applyAlignment="1">
      <alignment vertical="center" wrapText="1"/>
    </xf>
    <xf numFmtId="0" fontId="9" fillId="0" borderId="0" xfId="3" applyFont="1" applyAlignment="1">
      <alignment wrapText="1"/>
    </xf>
    <xf numFmtId="0" fontId="9" fillId="0" borderId="0" xfId="3" applyFont="1" applyAlignment="1">
      <alignment vertical="center" wrapText="1"/>
    </xf>
    <xf numFmtId="0" fontId="13" fillId="3" borderId="4" xfId="3" applyFont="1" applyFill="1" applyBorder="1" applyAlignment="1">
      <alignment horizontal="center" vertical="center" wrapText="1"/>
    </xf>
    <xf numFmtId="0" fontId="13" fillId="3" borderId="5" xfId="3" applyFont="1" applyFill="1" applyBorder="1" applyAlignment="1">
      <alignment horizontal="center" vertical="center" wrapText="1"/>
    </xf>
    <xf numFmtId="0" fontId="13" fillId="3" borderId="4" xfId="3" quotePrefix="1" applyFont="1" applyFill="1" applyBorder="1" applyAlignment="1">
      <alignment horizontal="center" vertical="center" wrapText="1"/>
    </xf>
    <xf numFmtId="0" fontId="14" fillId="3" borderId="4" xfId="3" quotePrefix="1" applyFont="1" applyFill="1" applyBorder="1" applyAlignment="1">
      <alignment horizontal="center" vertical="center" wrapText="1"/>
    </xf>
    <xf numFmtId="0" fontId="21" fillId="0" borderId="0" xfId="3" applyFont="1"/>
    <xf numFmtId="0" fontId="15" fillId="2" borderId="4" xfId="3" applyFont="1" applyFill="1" applyBorder="1" applyAlignment="1">
      <alignment horizontal="left" vertical="center" wrapText="1"/>
    </xf>
    <xf numFmtId="3" fontId="8" fillId="2" borderId="4" xfId="3" applyNumberFormat="1" applyFont="1" applyFill="1" applyBorder="1" applyAlignment="1">
      <alignment horizontal="right"/>
    </xf>
    <xf numFmtId="0" fontId="16" fillId="2" borderId="4" xfId="3" applyFont="1" applyFill="1" applyBorder="1" applyAlignment="1">
      <alignment horizontal="left" vertical="center" wrapText="1"/>
    </xf>
    <xf numFmtId="0" fontId="16" fillId="2" borderId="4" xfId="3" quotePrefix="1" applyFont="1" applyFill="1" applyBorder="1" applyAlignment="1">
      <alignment horizontal="left" vertical="center"/>
    </xf>
    <xf numFmtId="0" fontId="15" fillId="2" borderId="4" xfId="3" quotePrefix="1" applyFont="1" applyFill="1" applyBorder="1" applyAlignment="1">
      <alignment horizontal="left" vertical="center"/>
    </xf>
    <xf numFmtId="0" fontId="16" fillId="2" borderId="4" xfId="3" quotePrefix="1" applyFont="1" applyFill="1" applyBorder="1" applyAlignment="1">
      <alignment horizontal="left" vertical="center" wrapText="1"/>
    </xf>
    <xf numFmtId="0" fontId="22" fillId="2" borderId="4" xfId="3" quotePrefix="1" applyFont="1" applyFill="1" applyBorder="1" applyAlignment="1">
      <alignment horizontal="left" vertical="center" wrapText="1"/>
    </xf>
    <xf numFmtId="0" fontId="22" fillId="2" borderId="4" xfId="3" quotePrefix="1" applyFont="1" applyFill="1" applyBorder="1" applyAlignment="1">
      <alignment horizontal="left" vertical="center"/>
    </xf>
    <xf numFmtId="0" fontId="15" fillId="2" borderId="4" xfId="3" applyFont="1" applyFill="1" applyBorder="1" applyAlignment="1">
      <alignment horizontal="left" vertical="center"/>
    </xf>
    <xf numFmtId="0" fontId="15" fillId="2" borderId="4" xfId="3" applyFont="1" applyFill="1" applyBorder="1" applyAlignment="1">
      <alignment vertical="center" wrapText="1"/>
    </xf>
    <xf numFmtId="0" fontId="16" fillId="2" borderId="4" xfId="3" applyFont="1" applyFill="1" applyBorder="1" applyAlignment="1">
      <alignment vertical="center" wrapText="1"/>
    </xf>
    <xf numFmtId="3" fontId="8" fillId="2" borderId="4" xfId="3" applyNumberFormat="1" applyFont="1" applyFill="1" applyBorder="1" applyAlignment="1">
      <alignment horizontal="right" wrapText="1"/>
    </xf>
    <xf numFmtId="0" fontId="22" fillId="2" borderId="4" xfId="3" applyFont="1" applyFill="1" applyBorder="1" applyAlignment="1">
      <alignment horizontal="left" vertical="center" indent="1"/>
    </xf>
    <xf numFmtId="0" fontId="22" fillId="2" borderId="4" xfId="3" applyFont="1" applyFill="1" applyBorder="1" applyAlignment="1">
      <alignment horizontal="left" vertical="center" wrapText="1" indent="1"/>
    </xf>
    <xf numFmtId="0" fontId="16" fillId="2" borderId="4" xfId="3" applyFont="1" applyFill="1" applyBorder="1" applyAlignment="1">
      <alignment horizontal="left" vertical="center" wrapText="1" indent="2"/>
    </xf>
    <xf numFmtId="0" fontId="16" fillId="2" borderId="4" xfId="3" quotePrefix="1" applyFont="1" applyFill="1" applyBorder="1" applyAlignment="1">
      <alignment horizontal="left" vertical="center" indent="2"/>
    </xf>
    <xf numFmtId="0" fontId="5" fillId="0" borderId="0" xfId="3" applyFont="1" applyAlignment="1">
      <alignment vertical="center" wrapText="1"/>
    </xf>
    <xf numFmtId="49" fontId="15" fillId="2" borderId="4" xfId="3" applyNumberFormat="1" applyFont="1" applyFill="1" applyBorder="1" applyAlignment="1">
      <alignment horizontal="left" vertical="center" wrapText="1"/>
    </xf>
    <xf numFmtId="49" fontId="16" fillId="2" borderId="4" xfId="3" applyNumberFormat="1" applyFont="1" applyFill="1" applyBorder="1" applyAlignment="1">
      <alignment horizontal="left" vertical="center" wrapText="1" indent="2"/>
    </xf>
    <xf numFmtId="49" fontId="16" fillId="2" borderId="4" xfId="3" quotePrefix="1" applyNumberFormat="1" applyFont="1" applyFill="1" applyBorder="1" applyAlignment="1">
      <alignment horizontal="left" vertical="center" indent="2"/>
    </xf>
    <xf numFmtId="49" fontId="15" fillId="2" borderId="4" xfId="3" quotePrefix="1" applyNumberFormat="1" applyFont="1" applyFill="1" applyBorder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4" fillId="0" borderId="4" xfId="3" applyFont="1" applyBorder="1"/>
    <xf numFmtId="0" fontId="4" fillId="0" borderId="0" xfId="3" applyFont="1" applyAlignment="1">
      <alignment horizontal="left" indent="1"/>
    </xf>
    <xf numFmtId="0" fontId="13" fillId="2" borderId="4" xfId="3" applyFont="1" applyFill="1" applyBorder="1" applyAlignment="1">
      <alignment horizontal="left" vertical="center" wrapText="1"/>
    </xf>
    <xf numFmtId="0" fontId="13" fillId="2" borderId="4" xfId="3" applyFont="1" applyFill="1" applyBorder="1" applyAlignment="1">
      <alignment horizontal="left" vertical="center" wrapText="1" indent="1"/>
    </xf>
    <xf numFmtId="0" fontId="23" fillId="2" borderId="4" xfId="3" applyFont="1" applyFill="1" applyBorder="1" applyAlignment="1">
      <alignment horizontal="left" vertical="center" wrapText="1"/>
    </xf>
    <xf numFmtId="0" fontId="13" fillId="2" borderId="4" xfId="3" applyFont="1" applyFill="1" applyBorder="1" applyAlignment="1">
      <alignment horizontal="left" vertical="center" wrapText="1" indent="2"/>
    </xf>
    <xf numFmtId="0" fontId="23" fillId="2" borderId="4" xfId="3" applyFont="1" applyFill="1" applyBorder="1" applyAlignment="1">
      <alignment horizontal="left" vertical="center" wrapText="1" indent="3"/>
    </xf>
    <xf numFmtId="0" fontId="8" fillId="2" borderId="4" xfId="0" applyFont="1" applyFill="1" applyBorder="1" applyAlignment="1">
      <alignment horizontal="left" vertical="center" wrapText="1" indent="6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 indent="7"/>
    </xf>
    <xf numFmtId="0" fontId="8" fillId="2" borderId="4" xfId="3" applyFont="1" applyFill="1" applyBorder="1" applyAlignment="1">
      <alignment horizontal="left" vertical="center" wrapText="1"/>
    </xf>
    <xf numFmtId="0" fontId="13" fillId="0" borderId="4" xfId="3" quotePrefix="1" applyFont="1" applyBorder="1" applyAlignment="1">
      <alignment horizontal="center" vertical="center" wrapText="1"/>
    </xf>
    <xf numFmtId="0" fontId="13" fillId="2" borderId="4" xfId="3" applyFont="1" applyFill="1" applyBorder="1" applyAlignment="1">
      <alignment horizontal="center" vertical="center" wrapText="1"/>
    </xf>
    <xf numFmtId="0" fontId="14" fillId="0" borderId="4" xfId="3" quotePrefix="1" applyFont="1" applyBorder="1" applyAlignment="1">
      <alignment horizontal="center" vertical="center" wrapText="1"/>
    </xf>
    <xf numFmtId="0" fontId="14" fillId="2" borderId="4" xfId="3" applyFont="1" applyFill="1" applyBorder="1" applyAlignment="1">
      <alignment horizontal="center" vertical="center" wrapText="1"/>
    </xf>
    <xf numFmtId="0" fontId="13" fillId="2" borderId="4" xfId="3" applyFont="1" applyFill="1" applyBorder="1" applyAlignment="1">
      <alignment horizontal="left" vertical="center" wrapText="1" indent="3"/>
    </xf>
    <xf numFmtId="0" fontId="4" fillId="0" borderId="4" xfId="3" applyFont="1" applyBorder="1" applyAlignment="1">
      <alignment horizontal="center"/>
    </xf>
    <xf numFmtId="49" fontId="25" fillId="0" borderId="6" xfId="0" applyNumberFormat="1" applyFont="1" applyFill="1" applyBorder="1" applyAlignment="1" applyProtection="1">
      <alignment horizontal="left" vertical="center" wrapText="1"/>
    </xf>
    <xf numFmtId="49" fontId="25" fillId="0" borderId="7" xfId="0" applyNumberFormat="1" applyFont="1" applyFill="1" applyBorder="1" applyAlignment="1" applyProtection="1">
      <alignment horizontal="left" vertical="center" wrapText="1"/>
    </xf>
    <xf numFmtId="49" fontId="25" fillId="0" borderId="4" xfId="0" applyNumberFormat="1" applyFont="1" applyFill="1" applyBorder="1" applyAlignment="1" applyProtection="1">
      <alignment horizontal="left" vertical="center" wrapText="1"/>
    </xf>
    <xf numFmtId="49" fontId="24" fillId="0" borderId="6" xfId="0" applyNumberFormat="1" applyFont="1" applyFill="1" applyBorder="1" applyAlignment="1" applyProtection="1">
      <alignment horizontal="left" vertical="center" wrapText="1" shrinkToFit="1"/>
    </xf>
    <xf numFmtId="49" fontId="25" fillId="0" borderId="6" xfId="0" applyNumberFormat="1" applyFont="1" applyFill="1" applyBorder="1" applyAlignment="1" applyProtection="1">
      <alignment horizontal="left" vertical="center" wrapText="1" shrinkToFit="1"/>
    </xf>
    <xf numFmtId="4" fontId="8" fillId="2" borderId="4" xfId="3" applyNumberFormat="1" applyFont="1" applyFill="1" applyBorder="1" applyAlignment="1">
      <alignment horizontal="right"/>
    </xf>
    <xf numFmtId="4" fontId="15" fillId="2" borderId="4" xfId="3" applyNumberFormat="1" applyFont="1" applyFill="1" applyBorder="1" applyAlignment="1">
      <alignment horizontal="right" vertical="center" wrapText="1"/>
    </xf>
    <xf numFmtId="4" fontId="16" fillId="2" borderId="4" xfId="3" applyNumberFormat="1" applyFont="1" applyFill="1" applyBorder="1" applyAlignment="1">
      <alignment horizontal="right" vertical="center" wrapText="1"/>
    </xf>
    <xf numFmtId="4" fontId="16" fillId="2" borderId="4" xfId="3" quotePrefix="1" applyNumberFormat="1" applyFont="1" applyFill="1" applyBorder="1" applyAlignment="1">
      <alignment horizontal="right" vertical="center" wrapText="1"/>
    </xf>
    <xf numFmtId="4" fontId="22" fillId="2" borderId="4" xfId="3" quotePrefix="1" applyNumberFormat="1" applyFont="1" applyFill="1" applyBorder="1" applyAlignment="1">
      <alignment horizontal="right" vertical="center" wrapText="1"/>
    </xf>
    <xf numFmtId="4" fontId="13" fillId="2" borderId="4" xfId="3" applyNumberFormat="1" applyFont="1" applyFill="1" applyBorder="1" applyAlignment="1">
      <alignment horizontal="right"/>
    </xf>
    <xf numFmtId="49" fontId="25" fillId="0" borderId="4" xfId="0" applyNumberFormat="1" applyFont="1" applyFill="1" applyBorder="1" applyAlignment="1" applyProtection="1">
      <alignment horizontal="left" vertical="center" wrapText="1" shrinkToFit="1"/>
    </xf>
    <xf numFmtId="49" fontId="24" fillId="0" borderId="4" xfId="0" applyNumberFormat="1" applyFont="1" applyFill="1" applyBorder="1" applyAlignment="1" applyProtection="1">
      <alignment horizontal="left" vertical="center" wrapText="1"/>
    </xf>
    <xf numFmtId="4" fontId="8" fillId="2" borderId="4" xfId="3" applyNumberFormat="1" applyFont="1" applyFill="1" applyBorder="1" applyAlignment="1">
      <alignment horizontal="right" wrapText="1"/>
    </xf>
    <xf numFmtId="4" fontId="16" fillId="2" borderId="4" xfId="3" quotePrefix="1" applyNumberFormat="1" applyFont="1" applyFill="1" applyBorder="1" applyAlignment="1">
      <alignment horizontal="right" vertical="center"/>
    </xf>
    <xf numFmtId="4" fontId="22" fillId="2" borderId="4" xfId="3" quotePrefix="1" applyNumberFormat="1" applyFont="1" applyFill="1" applyBorder="1" applyAlignment="1">
      <alignment horizontal="right" vertical="center"/>
    </xf>
    <xf numFmtId="0" fontId="15" fillId="2" borderId="4" xfId="3" quotePrefix="1" applyFont="1" applyFill="1" applyBorder="1" applyAlignment="1">
      <alignment horizontal="left" vertical="center" wrapText="1"/>
    </xf>
    <xf numFmtId="4" fontId="15" fillId="2" borderId="4" xfId="3" quotePrefix="1" applyNumberFormat="1" applyFont="1" applyFill="1" applyBorder="1" applyAlignment="1">
      <alignment horizontal="right" vertical="center" wrapText="1"/>
    </xf>
    <xf numFmtId="0" fontId="16" fillId="2" borderId="4" xfId="3" quotePrefix="1" applyFont="1" applyFill="1" applyBorder="1" applyAlignment="1">
      <alignment horizontal="center" vertical="center"/>
    </xf>
    <xf numFmtId="49" fontId="24" fillId="0" borderId="7" xfId="0" applyNumberFormat="1" applyFont="1" applyFill="1" applyBorder="1" applyAlignment="1" applyProtection="1">
      <alignment horizontal="left" vertical="center" wrapText="1" shrinkToFit="1"/>
    </xf>
    <xf numFmtId="0" fontId="13" fillId="2" borderId="4" xfId="0" applyFont="1" applyFill="1" applyBorder="1" applyAlignment="1">
      <alignment horizontal="left" vertical="center" wrapText="1" indent="6"/>
    </xf>
    <xf numFmtId="0" fontId="13" fillId="2" borderId="4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 indent="7"/>
    </xf>
    <xf numFmtId="0" fontId="26" fillId="2" borderId="0" xfId="0" applyFont="1" applyFill="1" applyAlignment="1">
      <alignment wrapText="1"/>
    </xf>
    <xf numFmtId="0" fontId="27" fillId="2" borderId="4" xfId="3" applyFont="1" applyFill="1" applyBorder="1" applyAlignment="1">
      <alignment horizontal="left" vertical="center" wrapText="1"/>
    </xf>
    <xf numFmtId="4" fontId="28" fillId="2" borderId="4" xfId="3" applyNumberFormat="1" applyFont="1" applyFill="1" applyBorder="1" applyAlignment="1">
      <alignment horizontal="right"/>
    </xf>
    <xf numFmtId="0" fontId="29" fillId="2" borderId="4" xfId="3" applyFont="1" applyFill="1" applyBorder="1" applyAlignment="1">
      <alignment horizontal="left" vertical="center" wrapText="1" indent="4"/>
    </xf>
    <xf numFmtId="0" fontId="29" fillId="2" borderId="4" xfId="3" applyFont="1" applyFill="1" applyBorder="1" applyAlignment="1">
      <alignment horizontal="left" vertical="center" wrapText="1"/>
    </xf>
    <xf numFmtId="0" fontId="30" fillId="2" borderId="4" xfId="3" applyFont="1" applyFill="1" applyBorder="1" applyAlignment="1">
      <alignment horizontal="left" vertical="center" wrapText="1" indent="4"/>
    </xf>
    <xf numFmtId="0" fontId="30" fillId="2" borderId="4" xfId="3" applyFont="1" applyFill="1" applyBorder="1" applyAlignment="1">
      <alignment horizontal="left" vertical="center" wrapText="1"/>
    </xf>
    <xf numFmtId="4" fontId="31" fillId="2" borderId="4" xfId="3" applyNumberFormat="1" applyFont="1" applyFill="1" applyBorder="1" applyAlignment="1">
      <alignment horizontal="right"/>
    </xf>
    <xf numFmtId="0" fontId="32" fillId="2" borderId="4" xfId="3" applyFont="1" applyFill="1" applyBorder="1" applyAlignment="1">
      <alignment horizontal="center" vertical="center" wrapText="1"/>
    </xf>
    <xf numFmtId="0" fontId="32" fillId="2" borderId="4" xfId="3" applyFont="1" applyFill="1" applyBorder="1" applyAlignment="1">
      <alignment horizontal="left" vertical="center" wrapText="1"/>
    </xf>
    <xf numFmtId="4" fontId="5" fillId="2" borderId="4" xfId="3" applyNumberFormat="1" applyFont="1" applyFill="1" applyBorder="1" applyAlignment="1">
      <alignment horizontal="right"/>
    </xf>
    <xf numFmtId="4" fontId="5" fillId="2" borderId="4" xfId="3" applyNumberFormat="1" applyFont="1" applyFill="1" applyBorder="1" applyAlignment="1">
      <alignment horizontal="right" wrapText="1"/>
    </xf>
    <xf numFmtId="0" fontId="4" fillId="2" borderId="0" xfId="3" applyFont="1" applyFill="1"/>
    <xf numFmtId="0" fontId="4" fillId="2" borderId="4" xfId="3" applyFont="1" applyFill="1" applyBorder="1"/>
    <xf numFmtId="0" fontId="5" fillId="2" borderId="4" xfId="0" applyFont="1" applyFill="1" applyBorder="1" applyAlignment="1">
      <alignment horizontal="center" vertical="center" wrapText="1"/>
    </xf>
    <xf numFmtId="0" fontId="5" fillId="5" borderId="4" xfId="4" applyFont="1" applyFill="1" applyBorder="1" applyAlignment="1">
      <alignment horizontal="left" wrapText="1"/>
    </xf>
    <xf numFmtId="0" fontId="5" fillId="2" borderId="4" xfId="4" applyFont="1" applyFill="1" applyBorder="1" applyAlignment="1">
      <alignment horizontal="left" wrapText="1"/>
    </xf>
    <xf numFmtId="0" fontId="7" fillId="2" borderId="4" xfId="4" applyFont="1" applyFill="1" applyBorder="1" applyAlignment="1">
      <alignment horizontal="left" wrapText="1"/>
    </xf>
    <xf numFmtId="0" fontId="8" fillId="2" borderId="4" xfId="4" applyFont="1" applyFill="1" applyBorder="1" applyAlignment="1">
      <alignment horizontal="left" wrapText="1"/>
    </xf>
    <xf numFmtId="0" fontId="35" fillId="2" borderId="4" xfId="3" applyFont="1" applyFill="1" applyBorder="1" applyAlignment="1">
      <alignment horizontal="left" vertical="center" wrapText="1"/>
    </xf>
    <xf numFmtId="0" fontId="11" fillId="2" borderId="4" xfId="3" applyFont="1" applyFill="1" applyBorder="1"/>
    <xf numFmtId="0" fontId="13" fillId="2" borderId="4" xfId="0" applyFont="1" applyFill="1" applyBorder="1" applyAlignment="1">
      <alignment horizontal="left" vertical="center" wrapText="1" indent="7"/>
    </xf>
    <xf numFmtId="4" fontId="7" fillId="2" borderId="4" xfId="3" applyNumberFormat="1" applyFont="1" applyFill="1" applyBorder="1" applyAlignment="1">
      <alignment horizontal="right"/>
    </xf>
    <xf numFmtId="0" fontId="5" fillId="0" borderId="0" xfId="2" applyFont="1" applyAlignment="1">
      <alignment horizontal="center" vertical="center" wrapText="1"/>
    </xf>
    <xf numFmtId="0" fontId="9" fillId="0" borderId="0" xfId="2" applyFont="1" applyAlignment="1">
      <alignment wrapText="1"/>
    </xf>
    <xf numFmtId="0" fontId="14" fillId="0" borderId="4" xfId="3" quotePrefix="1" applyFont="1" applyBorder="1" applyAlignment="1">
      <alignment horizontal="center" vertical="center" wrapText="1"/>
    </xf>
    <xf numFmtId="0" fontId="13" fillId="0" borderId="2" xfId="2" quotePrefix="1" applyFont="1" applyBorder="1" applyAlignment="1">
      <alignment horizontal="center" vertical="center" wrapText="1"/>
    </xf>
    <xf numFmtId="0" fontId="13" fillId="0" borderId="3" xfId="2" quotePrefix="1" applyFont="1" applyBorder="1" applyAlignment="1">
      <alignment horizontal="center" vertical="center" wrapText="1"/>
    </xf>
    <xf numFmtId="0" fontId="13" fillId="0" borderId="5" xfId="2" quotePrefix="1" applyFont="1" applyBorder="1" applyAlignment="1">
      <alignment horizontal="center" vertical="center" wrapText="1"/>
    </xf>
    <xf numFmtId="0" fontId="15" fillId="4" borderId="2" xfId="2" applyFont="1" applyFill="1" applyBorder="1" applyAlignment="1">
      <alignment horizontal="left" vertical="center" wrapText="1"/>
    </xf>
    <xf numFmtId="0" fontId="15" fillId="4" borderId="3" xfId="2" applyFont="1" applyFill="1" applyBorder="1" applyAlignment="1">
      <alignment horizontal="left" vertical="center" wrapText="1"/>
    </xf>
    <xf numFmtId="0" fontId="15" fillId="4" borderId="5" xfId="2" applyFont="1" applyFill="1" applyBorder="1" applyAlignment="1">
      <alignment horizontal="left" vertical="center" wrapText="1"/>
    </xf>
    <xf numFmtId="0" fontId="15" fillId="0" borderId="2" xfId="2" quotePrefix="1" applyFont="1" applyBorder="1" applyAlignment="1">
      <alignment horizontal="left" vertical="center"/>
    </xf>
    <xf numFmtId="0" fontId="16" fillId="0" borderId="3" xfId="2" applyFont="1" applyBorder="1" applyAlignment="1">
      <alignment vertical="center"/>
    </xf>
    <xf numFmtId="0" fontId="15" fillId="3" borderId="2" xfId="2" quotePrefix="1" applyFont="1" applyFill="1" applyBorder="1" applyAlignment="1">
      <alignment horizontal="left" vertical="center" wrapText="1"/>
    </xf>
    <xf numFmtId="0" fontId="16" fillId="3" borderId="3" xfId="2" applyFont="1" applyFill="1" applyBorder="1" applyAlignment="1">
      <alignment vertical="center" wrapText="1"/>
    </xf>
    <xf numFmtId="0" fontId="15" fillId="0" borderId="2" xfId="2" applyFont="1" applyBorder="1" applyAlignment="1">
      <alignment horizontal="left" vertical="center" wrapText="1"/>
    </xf>
    <xf numFmtId="0" fontId="16" fillId="0" borderId="3" xfId="2" applyFont="1" applyBorder="1" applyAlignment="1">
      <alignment vertical="center" wrapText="1"/>
    </xf>
    <xf numFmtId="0" fontId="15" fillId="0" borderId="2" xfId="2" quotePrefix="1" applyFont="1" applyBorder="1" applyAlignment="1">
      <alignment horizontal="left" vertical="center" wrapText="1"/>
    </xf>
    <xf numFmtId="0" fontId="13" fillId="0" borderId="2" xfId="3" quotePrefix="1" applyFont="1" applyBorder="1" applyAlignment="1">
      <alignment horizontal="center" vertical="center" wrapText="1"/>
    </xf>
    <xf numFmtId="0" fontId="13" fillId="0" borderId="3" xfId="3" quotePrefix="1" applyFont="1" applyBorder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0" fontId="15" fillId="3" borderId="2" xfId="2" applyFont="1" applyFill="1" applyBorder="1" applyAlignment="1">
      <alignment horizontal="left" vertical="center" wrapText="1"/>
    </xf>
    <xf numFmtId="0" fontId="16" fillId="3" borderId="3" xfId="2" applyFont="1" applyFill="1" applyBorder="1" applyAlignment="1">
      <alignment vertical="center"/>
    </xf>
    <xf numFmtId="0" fontId="15" fillId="3" borderId="3" xfId="2" applyFont="1" applyFill="1" applyBorder="1" applyAlignment="1">
      <alignment horizontal="left" vertical="center" wrapText="1"/>
    </xf>
    <xf numFmtId="0" fontId="15" fillId="3" borderId="5" xfId="2" applyFont="1" applyFill="1" applyBorder="1" applyAlignment="1">
      <alignment horizontal="left" vertical="center" wrapText="1"/>
    </xf>
    <xf numFmtId="0" fontId="17" fillId="0" borderId="0" xfId="2" applyFont="1" applyAlignment="1">
      <alignment horizontal="center" vertical="center" wrapText="1"/>
    </xf>
    <xf numFmtId="0" fontId="4" fillId="0" borderId="3" xfId="2" applyFont="1" applyBorder="1" applyAlignment="1">
      <alignment horizontal="left" vertical="center" wrapText="1"/>
    </xf>
    <xf numFmtId="0" fontId="4" fillId="0" borderId="5" xfId="2" applyFont="1" applyBorder="1" applyAlignment="1">
      <alignment horizontal="left" vertical="center" wrapText="1"/>
    </xf>
    <xf numFmtId="0" fontId="5" fillId="0" borderId="0" xfId="3" applyFont="1" applyAlignment="1">
      <alignment horizontal="center" vertical="center" wrapText="1"/>
    </xf>
    <xf numFmtId="0" fontId="9" fillId="0" borderId="0" xfId="3" applyFont="1" applyAlignment="1">
      <alignment wrapText="1"/>
    </xf>
  </cellXfs>
  <cellStyles count="5">
    <cellStyle name="Normalno" xfId="0" builtinId="0"/>
    <cellStyle name="Normalno 2" xfId="1"/>
    <cellStyle name="Normalno 2 2" xfId="3"/>
    <cellStyle name="Normalno 3" xfId="2"/>
    <cellStyle name="Obično_List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K16" sqref="K16"/>
    </sheetView>
  </sheetViews>
  <sheetFormatPr defaultColWidth="8.85546875" defaultRowHeight="15" x14ac:dyDescent="0.25"/>
  <cols>
    <col min="1" max="4" width="8.85546875" style="1"/>
    <col min="5" max="5" width="25.28515625" style="1" customWidth="1"/>
    <col min="6" max="10" width="19.42578125" style="1" customWidth="1"/>
    <col min="11" max="12" width="25.28515625" style="1" customWidth="1"/>
    <col min="13" max="16384" width="8.85546875" style="1"/>
  </cols>
  <sheetData>
    <row r="1" spans="1:10" ht="15.75" x14ac:dyDescent="0.25">
      <c r="A1" s="62"/>
    </row>
    <row r="2" spans="1:10" s="2" customFormat="1" ht="51" customHeight="1" x14ac:dyDescent="0.25">
      <c r="A2" s="126" t="s">
        <v>183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0" s="2" customFormat="1" ht="18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s="2" customFormat="1" ht="15.75" x14ac:dyDescent="0.25">
      <c r="A4" s="126" t="s">
        <v>0</v>
      </c>
      <c r="B4" s="126"/>
      <c r="C4" s="126"/>
      <c r="D4" s="126"/>
      <c r="E4" s="126"/>
      <c r="F4" s="126"/>
      <c r="G4" s="126"/>
      <c r="H4" s="126"/>
      <c r="I4" s="144"/>
      <c r="J4" s="144"/>
    </row>
    <row r="5" spans="1:10" s="2" customFormat="1" ht="18.75" x14ac:dyDescent="0.25">
      <c r="A5" s="3"/>
      <c r="B5" s="3"/>
      <c r="C5" s="3"/>
      <c r="D5" s="3"/>
      <c r="E5" s="3"/>
      <c r="F5" s="3"/>
      <c r="G5" s="3"/>
      <c r="H5" s="3"/>
      <c r="I5" s="4"/>
      <c r="J5" s="4"/>
    </row>
    <row r="6" spans="1:10" s="2" customFormat="1" ht="18" customHeight="1" x14ac:dyDescent="0.25">
      <c r="A6" s="126" t="s">
        <v>14</v>
      </c>
      <c r="B6" s="127"/>
      <c r="C6" s="127"/>
      <c r="D6" s="127"/>
      <c r="E6" s="127"/>
      <c r="F6" s="127"/>
      <c r="G6" s="127"/>
      <c r="H6" s="127"/>
      <c r="I6" s="127"/>
      <c r="J6" s="127"/>
    </row>
    <row r="7" spans="1:10" s="2" customFormat="1" ht="18.75" x14ac:dyDescent="0.3">
      <c r="A7" s="5"/>
      <c r="B7" s="6"/>
      <c r="C7" s="6"/>
      <c r="D7" s="6"/>
      <c r="E7" s="7"/>
      <c r="F7" s="8"/>
      <c r="G7" s="8"/>
      <c r="H7" s="8"/>
      <c r="I7" s="8"/>
      <c r="J7" s="9"/>
    </row>
    <row r="8" spans="1:10" s="2" customFormat="1" ht="25.5" x14ac:dyDescent="0.25">
      <c r="A8" s="142" t="s">
        <v>12</v>
      </c>
      <c r="B8" s="143"/>
      <c r="C8" s="143"/>
      <c r="D8" s="143"/>
      <c r="E8" s="143"/>
      <c r="F8" s="74" t="s">
        <v>13</v>
      </c>
      <c r="G8" s="74" t="s">
        <v>23</v>
      </c>
      <c r="H8" s="75" t="s">
        <v>24</v>
      </c>
      <c r="I8" s="75" t="s">
        <v>25</v>
      </c>
      <c r="J8" s="75" t="s">
        <v>26</v>
      </c>
    </row>
    <row r="9" spans="1:10" s="32" customFormat="1" ht="12" customHeight="1" x14ac:dyDescent="0.25">
      <c r="A9" s="128">
        <v>1</v>
      </c>
      <c r="B9" s="128"/>
      <c r="C9" s="128"/>
      <c r="D9" s="128"/>
      <c r="E9" s="128"/>
      <c r="F9" s="76">
        <v>2</v>
      </c>
      <c r="G9" s="76">
        <v>3</v>
      </c>
      <c r="H9" s="77">
        <v>4</v>
      </c>
      <c r="I9" s="77">
        <v>5</v>
      </c>
      <c r="J9" s="77">
        <v>6</v>
      </c>
    </row>
    <row r="10" spans="1:10" s="2" customFormat="1" x14ac:dyDescent="0.25">
      <c r="A10" s="145" t="s">
        <v>3</v>
      </c>
      <c r="B10" s="138"/>
      <c r="C10" s="138"/>
      <c r="D10" s="138"/>
      <c r="E10" s="146"/>
      <c r="F10" s="10">
        <f>F11+F12</f>
        <v>1316813.77</v>
      </c>
      <c r="G10" s="10">
        <f t="shared" ref="G10:J10" si="0">G11+G12</f>
        <v>1596864.79</v>
      </c>
      <c r="H10" s="10">
        <f t="shared" si="0"/>
        <v>1652385.08</v>
      </c>
      <c r="I10" s="10">
        <f t="shared" si="0"/>
        <v>1655705.08</v>
      </c>
      <c r="J10" s="10">
        <f t="shared" si="0"/>
        <v>1655705.08</v>
      </c>
    </row>
    <row r="11" spans="1:10" s="2" customFormat="1" x14ac:dyDescent="0.25">
      <c r="A11" s="139" t="s">
        <v>1</v>
      </c>
      <c r="B11" s="140"/>
      <c r="C11" s="140"/>
      <c r="D11" s="140"/>
      <c r="E11" s="136"/>
      <c r="F11" s="11">
        <v>1316813.77</v>
      </c>
      <c r="G11" s="11">
        <v>1596864.79</v>
      </c>
      <c r="H11" s="11">
        <v>1652385.08</v>
      </c>
      <c r="I11" s="11">
        <v>1655705.08</v>
      </c>
      <c r="J11" s="11">
        <v>1655705.08</v>
      </c>
    </row>
    <row r="12" spans="1:10" s="2" customFormat="1" x14ac:dyDescent="0.25">
      <c r="A12" s="135" t="s">
        <v>2</v>
      </c>
      <c r="B12" s="136"/>
      <c r="C12" s="136"/>
      <c r="D12" s="136"/>
      <c r="E12" s="136"/>
      <c r="F12" s="11">
        <v>0</v>
      </c>
      <c r="G12" s="11">
        <v>0</v>
      </c>
      <c r="H12" s="11">
        <v>0</v>
      </c>
      <c r="I12" s="11">
        <v>0</v>
      </c>
      <c r="J12" s="11">
        <v>0</v>
      </c>
    </row>
    <row r="13" spans="1:10" s="2" customFormat="1" x14ac:dyDescent="0.25">
      <c r="A13" s="12" t="s">
        <v>6</v>
      </c>
      <c r="B13" s="30"/>
      <c r="C13" s="30"/>
      <c r="D13" s="30"/>
      <c r="E13" s="30"/>
      <c r="F13" s="10">
        <f>F14+F15</f>
        <v>1315490.3199999998</v>
      </c>
      <c r="G13" s="10">
        <f t="shared" ref="G13:J13" si="1">G14+G15</f>
        <v>1596864.79</v>
      </c>
      <c r="H13" s="10">
        <f t="shared" si="1"/>
        <v>1652385.08</v>
      </c>
      <c r="I13" s="10">
        <f t="shared" si="1"/>
        <v>1655705.08</v>
      </c>
      <c r="J13" s="10">
        <f t="shared" si="1"/>
        <v>1655705.08</v>
      </c>
    </row>
    <row r="14" spans="1:10" s="2" customFormat="1" x14ac:dyDescent="0.25">
      <c r="A14" s="141" t="s">
        <v>4</v>
      </c>
      <c r="B14" s="140"/>
      <c r="C14" s="140"/>
      <c r="D14" s="140"/>
      <c r="E14" s="140"/>
      <c r="F14" s="11">
        <v>1312519.8999999999</v>
      </c>
      <c r="G14" s="11">
        <v>1591164.79</v>
      </c>
      <c r="H14" s="11">
        <v>1641685.08</v>
      </c>
      <c r="I14" s="11">
        <v>1645005.08</v>
      </c>
      <c r="J14" s="11">
        <v>1645005.08</v>
      </c>
    </row>
    <row r="15" spans="1:10" s="2" customFormat="1" x14ac:dyDescent="0.25">
      <c r="A15" s="135" t="s">
        <v>5</v>
      </c>
      <c r="B15" s="136"/>
      <c r="C15" s="136"/>
      <c r="D15" s="136"/>
      <c r="E15" s="136"/>
      <c r="F15" s="11">
        <v>2970.42</v>
      </c>
      <c r="G15" s="11">
        <v>5700</v>
      </c>
      <c r="H15" s="11">
        <v>10700</v>
      </c>
      <c r="I15" s="11">
        <v>10700</v>
      </c>
      <c r="J15" s="11">
        <v>10700</v>
      </c>
    </row>
    <row r="16" spans="1:10" s="2" customFormat="1" x14ac:dyDescent="0.25">
      <c r="A16" s="137" t="s">
        <v>7</v>
      </c>
      <c r="B16" s="138"/>
      <c r="C16" s="138"/>
      <c r="D16" s="138"/>
      <c r="E16" s="138"/>
      <c r="F16" s="10">
        <f>F10-F13</f>
        <v>1323.4500000001863</v>
      </c>
      <c r="G16" s="10">
        <f t="shared" ref="G16:J16" si="2">G10-G13</f>
        <v>0</v>
      </c>
      <c r="H16" s="10">
        <f t="shared" si="2"/>
        <v>0</v>
      </c>
      <c r="I16" s="10">
        <f t="shared" si="2"/>
        <v>0</v>
      </c>
      <c r="J16" s="10">
        <f t="shared" si="2"/>
        <v>0</v>
      </c>
    </row>
    <row r="17" spans="1:10" s="2" customFormat="1" ht="18.75" x14ac:dyDescent="0.25">
      <c r="A17" s="3"/>
      <c r="B17" s="14"/>
      <c r="C17" s="14"/>
      <c r="D17" s="14"/>
      <c r="E17" s="14"/>
      <c r="F17" s="14"/>
      <c r="G17" s="14"/>
      <c r="H17" s="15"/>
      <c r="I17" s="15"/>
      <c r="J17" s="15"/>
    </row>
    <row r="18" spans="1:10" s="2" customFormat="1" ht="18" customHeight="1" x14ac:dyDescent="0.25">
      <c r="A18" s="126" t="s">
        <v>15</v>
      </c>
      <c r="B18" s="127"/>
      <c r="C18" s="127"/>
      <c r="D18" s="127"/>
      <c r="E18" s="127"/>
      <c r="F18" s="127"/>
      <c r="G18" s="127"/>
      <c r="H18" s="127"/>
      <c r="I18" s="127"/>
      <c r="J18" s="127"/>
    </row>
    <row r="19" spans="1:10" s="2" customFormat="1" ht="18.75" x14ac:dyDescent="0.25">
      <c r="A19" s="3"/>
      <c r="B19" s="14"/>
      <c r="C19" s="14"/>
      <c r="D19" s="14"/>
      <c r="E19" s="14"/>
      <c r="F19" s="14"/>
      <c r="G19" s="14"/>
      <c r="H19" s="15"/>
      <c r="I19" s="15"/>
      <c r="J19" s="15"/>
    </row>
    <row r="20" spans="1:10" s="2" customFormat="1" ht="25.5" x14ac:dyDescent="0.25">
      <c r="A20" s="142" t="s">
        <v>12</v>
      </c>
      <c r="B20" s="143"/>
      <c r="C20" s="143"/>
      <c r="D20" s="143"/>
      <c r="E20" s="143"/>
      <c r="F20" s="74" t="s">
        <v>13</v>
      </c>
      <c r="G20" s="74" t="s">
        <v>23</v>
      </c>
      <c r="H20" s="75" t="s">
        <v>24</v>
      </c>
      <c r="I20" s="75" t="s">
        <v>25</v>
      </c>
      <c r="J20" s="75" t="s">
        <v>26</v>
      </c>
    </row>
    <row r="21" spans="1:10" s="32" customFormat="1" ht="12" customHeight="1" x14ac:dyDescent="0.25">
      <c r="A21" s="128">
        <v>1</v>
      </c>
      <c r="B21" s="128"/>
      <c r="C21" s="128"/>
      <c r="D21" s="128"/>
      <c r="E21" s="128"/>
      <c r="F21" s="76">
        <v>2</v>
      </c>
      <c r="G21" s="76">
        <v>3</v>
      </c>
      <c r="H21" s="77">
        <v>4</v>
      </c>
      <c r="I21" s="77">
        <v>5</v>
      </c>
      <c r="J21" s="77">
        <v>6</v>
      </c>
    </row>
    <row r="22" spans="1:10" s="2" customFormat="1" x14ac:dyDescent="0.25">
      <c r="A22" s="135" t="s">
        <v>8</v>
      </c>
      <c r="B22" s="136"/>
      <c r="C22" s="136"/>
      <c r="D22" s="136"/>
      <c r="E22" s="136"/>
      <c r="F22" s="11"/>
      <c r="G22" s="11"/>
      <c r="H22" s="11"/>
      <c r="I22" s="11"/>
      <c r="J22" s="13"/>
    </row>
    <row r="23" spans="1:10" s="2" customFormat="1" x14ac:dyDescent="0.25">
      <c r="A23" s="135" t="s">
        <v>9</v>
      </c>
      <c r="B23" s="136"/>
      <c r="C23" s="136"/>
      <c r="D23" s="136"/>
      <c r="E23" s="136"/>
      <c r="F23" s="11"/>
      <c r="G23" s="11"/>
      <c r="H23" s="11"/>
      <c r="I23" s="11"/>
      <c r="J23" s="13"/>
    </row>
    <row r="24" spans="1:10" s="2" customFormat="1" x14ac:dyDescent="0.25">
      <c r="A24" s="137" t="s">
        <v>10</v>
      </c>
      <c r="B24" s="138"/>
      <c r="C24" s="138"/>
      <c r="D24" s="138"/>
      <c r="E24" s="138"/>
      <c r="F24" s="10">
        <f>F22-F23</f>
        <v>0</v>
      </c>
      <c r="G24" s="10">
        <f t="shared" ref="G24:J24" si="3">G22-G23</f>
        <v>0</v>
      </c>
      <c r="H24" s="10">
        <f t="shared" si="3"/>
        <v>0</v>
      </c>
      <c r="I24" s="10">
        <f t="shared" si="3"/>
        <v>0</v>
      </c>
      <c r="J24" s="10">
        <f t="shared" si="3"/>
        <v>0</v>
      </c>
    </row>
    <row r="25" spans="1:10" s="2" customFormat="1" x14ac:dyDescent="0.25">
      <c r="A25" s="137" t="s">
        <v>11</v>
      </c>
      <c r="B25" s="138"/>
      <c r="C25" s="138"/>
      <c r="D25" s="138"/>
      <c r="E25" s="138"/>
      <c r="F25" s="10">
        <f>F16+F24</f>
        <v>1323.4500000001863</v>
      </c>
      <c r="G25" s="10">
        <f t="shared" ref="G25:J25" si="4">G16+G24</f>
        <v>0</v>
      </c>
      <c r="H25" s="10">
        <f t="shared" si="4"/>
        <v>0</v>
      </c>
      <c r="I25" s="10">
        <f t="shared" si="4"/>
        <v>0</v>
      </c>
      <c r="J25" s="10">
        <f t="shared" si="4"/>
        <v>0</v>
      </c>
    </row>
    <row r="26" spans="1:10" s="2" customFormat="1" ht="18.75" x14ac:dyDescent="0.25">
      <c r="A26" s="16"/>
      <c r="B26" s="14"/>
      <c r="C26" s="14"/>
      <c r="D26" s="14"/>
      <c r="E26" s="14"/>
      <c r="F26" s="14"/>
      <c r="G26" s="14"/>
      <c r="H26" s="15"/>
      <c r="I26" s="15"/>
      <c r="J26" s="15"/>
    </row>
    <row r="27" spans="1:10" s="2" customFormat="1" ht="18" customHeight="1" x14ac:dyDescent="0.25">
      <c r="A27" s="126" t="s">
        <v>16</v>
      </c>
      <c r="B27" s="127"/>
      <c r="C27" s="127"/>
      <c r="D27" s="127"/>
      <c r="E27" s="127"/>
      <c r="F27" s="127"/>
      <c r="G27" s="127"/>
      <c r="H27" s="127"/>
      <c r="I27" s="127"/>
      <c r="J27" s="127"/>
    </row>
    <row r="28" spans="1:10" s="2" customFormat="1" ht="18" customHeight="1" x14ac:dyDescent="0.25">
      <c r="A28" s="28"/>
      <c r="B28" s="29"/>
      <c r="C28" s="29"/>
      <c r="D28" s="29"/>
      <c r="E28" s="29"/>
      <c r="F28" s="29"/>
      <c r="G28" s="29"/>
      <c r="H28" s="29"/>
      <c r="I28" s="29"/>
      <c r="J28" s="29"/>
    </row>
    <row r="29" spans="1:10" s="2" customFormat="1" ht="25.5" x14ac:dyDescent="0.25">
      <c r="A29" s="129" t="s">
        <v>22</v>
      </c>
      <c r="B29" s="130"/>
      <c r="C29" s="130"/>
      <c r="D29" s="130"/>
      <c r="E29" s="131"/>
      <c r="F29" s="74" t="s">
        <v>13</v>
      </c>
      <c r="G29" s="74" t="s">
        <v>23</v>
      </c>
      <c r="H29" s="75" t="s">
        <v>24</v>
      </c>
      <c r="I29" s="75" t="s">
        <v>25</v>
      </c>
      <c r="J29" s="75" t="s">
        <v>26</v>
      </c>
    </row>
    <row r="30" spans="1:10" s="32" customFormat="1" ht="12" customHeight="1" x14ac:dyDescent="0.25">
      <c r="A30" s="128">
        <v>1</v>
      </c>
      <c r="B30" s="128"/>
      <c r="C30" s="128"/>
      <c r="D30" s="128"/>
      <c r="E30" s="128"/>
      <c r="F30" s="76">
        <v>2</v>
      </c>
      <c r="G30" s="76">
        <v>3</v>
      </c>
      <c r="H30" s="77">
        <v>4</v>
      </c>
      <c r="I30" s="77">
        <v>5</v>
      </c>
      <c r="J30" s="77">
        <v>6</v>
      </c>
    </row>
    <row r="31" spans="1:10" s="2" customFormat="1" ht="15" customHeight="1" x14ac:dyDescent="0.25">
      <c r="A31" s="132" t="s">
        <v>17</v>
      </c>
      <c r="B31" s="133"/>
      <c r="C31" s="133"/>
      <c r="D31" s="133"/>
      <c r="E31" s="134"/>
      <c r="F31" s="17">
        <v>0</v>
      </c>
      <c r="G31" s="17">
        <v>0</v>
      </c>
      <c r="H31" s="17">
        <v>0</v>
      </c>
      <c r="I31" s="17">
        <v>0</v>
      </c>
      <c r="J31" s="18">
        <v>0</v>
      </c>
    </row>
    <row r="32" spans="1:10" s="2" customFormat="1" ht="15" customHeight="1" x14ac:dyDescent="0.25">
      <c r="A32" s="137" t="s">
        <v>18</v>
      </c>
      <c r="B32" s="138"/>
      <c r="C32" s="138"/>
      <c r="D32" s="138"/>
      <c r="E32" s="138"/>
      <c r="F32" s="19">
        <f>F25+F31</f>
        <v>1323.4500000001863</v>
      </c>
      <c r="G32" s="19">
        <f t="shared" ref="G32:J32" si="5">G25+G31</f>
        <v>0</v>
      </c>
      <c r="H32" s="19">
        <f t="shared" si="5"/>
        <v>0</v>
      </c>
      <c r="I32" s="19">
        <f t="shared" si="5"/>
        <v>0</v>
      </c>
      <c r="J32" s="20">
        <f t="shared" si="5"/>
        <v>0</v>
      </c>
    </row>
    <row r="33" spans="1:10" s="2" customFormat="1" ht="45" customHeight="1" x14ac:dyDescent="0.25">
      <c r="A33" s="145" t="s">
        <v>19</v>
      </c>
      <c r="B33" s="147"/>
      <c r="C33" s="147"/>
      <c r="D33" s="147"/>
      <c r="E33" s="148"/>
      <c r="F33" s="19">
        <f>F16+F24+F31-F32</f>
        <v>0</v>
      </c>
      <c r="G33" s="19">
        <f t="shared" ref="G33:J33" si="6">G16+G24+G31-G32</f>
        <v>0</v>
      </c>
      <c r="H33" s="19">
        <f t="shared" si="6"/>
        <v>0</v>
      </c>
      <c r="I33" s="19">
        <f t="shared" si="6"/>
        <v>0</v>
      </c>
      <c r="J33" s="20">
        <f t="shared" si="6"/>
        <v>0</v>
      </c>
    </row>
    <row r="34" spans="1:10" s="2" customFormat="1" ht="18" customHeight="1" x14ac:dyDescent="0.25">
      <c r="A34" s="27"/>
      <c r="B34" s="21"/>
      <c r="C34" s="21"/>
      <c r="D34" s="21"/>
      <c r="E34" s="21"/>
      <c r="F34" s="21"/>
      <c r="G34" s="21"/>
      <c r="H34" s="21"/>
      <c r="I34" s="21"/>
      <c r="J34" s="21"/>
    </row>
    <row r="35" spans="1:10" s="2" customFormat="1" ht="18" customHeight="1" x14ac:dyDescent="0.25">
      <c r="A35" s="149" t="s">
        <v>20</v>
      </c>
      <c r="B35" s="149"/>
      <c r="C35" s="149"/>
      <c r="D35" s="149"/>
      <c r="E35" s="149"/>
      <c r="F35" s="149"/>
      <c r="G35" s="149"/>
      <c r="H35" s="149"/>
      <c r="I35" s="149"/>
      <c r="J35" s="149"/>
    </row>
    <row r="36" spans="1:10" s="2" customFormat="1" ht="18.75" x14ac:dyDescent="0.25">
      <c r="A36" s="22"/>
      <c r="B36" s="23"/>
      <c r="C36" s="23"/>
      <c r="D36" s="23"/>
      <c r="E36" s="23"/>
      <c r="F36" s="23"/>
      <c r="G36" s="23"/>
      <c r="H36" s="24"/>
      <c r="I36" s="24"/>
      <c r="J36" s="24"/>
    </row>
    <row r="37" spans="1:10" s="2" customFormat="1" ht="25.5" x14ac:dyDescent="0.25">
      <c r="A37" s="129" t="s">
        <v>22</v>
      </c>
      <c r="B37" s="130"/>
      <c r="C37" s="130"/>
      <c r="D37" s="130"/>
      <c r="E37" s="131"/>
      <c r="F37" s="74" t="s">
        <v>13</v>
      </c>
      <c r="G37" s="74" t="s">
        <v>23</v>
      </c>
      <c r="H37" s="75" t="s">
        <v>24</v>
      </c>
      <c r="I37" s="75" t="s">
        <v>25</v>
      </c>
      <c r="J37" s="75" t="s">
        <v>26</v>
      </c>
    </row>
    <row r="38" spans="1:10" s="32" customFormat="1" ht="12" customHeight="1" x14ac:dyDescent="0.25">
      <c r="A38" s="128">
        <v>1</v>
      </c>
      <c r="B38" s="128"/>
      <c r="C38" s="128"/>
      <c r="D38" s="128"/>
      <c r="E38" s="128"/>
      <c r="F38" s="76">
        <v>2</v>
      </c>
      <c r="G38" s="76">
        <v>3</v>
      </c>
      <c r="H38" s="77">
        <v>4</v>
      </c>
      <c r="I38" s="77">
        <v>5</v>
      </c>
      <c r="J38" s="77">
        <v>6</v>
      </c>
    </row>
    <row r="39" spans="1:10" s="2" customFormat="1" x14ac:dyDescent="0.25">
      <c r="A39" s="132" t="s">
        <v>17</v>
      </c>
      <c r="B39" s="133"/>
      <c r="C39" s="133"/>
      <c r="D39" s="133"/>
      <c r="E39" s="134"/>
      <c r="F39" s="17">
        <v>0</v>
      </c>
      <c r="G39" s="17">
        <f>F42</f>
        <v>0</v>
      </c>
      <c r="H39" s="17">
        <f>G42</f>
        <v>0</v>
      </c>
      <c r="I39" s="17">
        <f>H42</f>
        <v>0</v>
      </c>
      <c r="J39" s="18">
        <f>I42</f>
        <v>0</v>
      </c>
    </row>
    <row r="40" spans="1:10" s="2" customFormat="1" ht="28.5" customHeight="1" x14ac:dyDescent="0.25">
      <c r="A40" s="132" t="s">
        <v>21</v>
      </c>
      <c r="B40" s="133"/>
      <c r="C40" s="133"/>
      <c r="D40" s="133"/>
      <c r="E40" s="134"/>
      <c r="F40" s="17">
        <v>0</v>
      </c>
      <c r="G40" s="17">
        <v>0</v>
      </c>
      <c r="H40" s="17">
        <v>0</v>
      </c>
      <c r="I40" s="17">
        <v>0</v>
      </c>
      <c r="J40" s="18">
        <v>0</v>
      </c>
    </row>
    <row r="41" spans="1:10" s="2" customFormat="1" ht="25.5" customHeight="1" x14ac:dyDescent="0.25">
      <c r="A41" s="132" t="s">
        <v>72</v>
      </c>
      <c r="B41" s="150"/>
      <c r="C41" s="150"/>
      <c r="D41" s="150"/>
      <c r="E41" s="151"/>
      <c r="F41" s="17">
        <v>0</v>
      </c>
      <c r="G41" s="17">
        <v>0</v>
      </c>
      <c r="H41" s="17">
        <v>0</v>
      </c>
      <c r="I41" s="17">
        <v>0</v>
      </c>
      <c r="J41" s="18">
        <v>0</v>
      </c>
    </row>
    <row r="42" spans="1:10" s="2" customFormat="1" ht="15" customHeight="1" x14ac:dyDescent="0.25">
      <c r="A42" s="137" t="s">
        <v>18</v>
      </c>
      <c r="B42" s="138"/>
      <c r="C42" s="138"/>
      <c r="D42" s="138"/>
      <c r="E42" s="138"/>
      <c r="F42" s="25">
        <f>F39-F40+F41</f>
        <v>0</v>
      </c>
      <c r="G42" s="25">
        <f t="shared" ref="G42:J42" si="7">G39-G40+G41</f>
        <v>0</v>
      </c>
      <c r="H42" s="25">
        <f t="shared" si="7"/>
        <v>0</v>
      </c>
      <c r="I42" s="25">
        <f t="shared" si="7"/>
        <v>0</v>
      </c>
      <c r="J42" s="26">
        <f t="shared" si="7"/>
        <v>0</v>
      </c>
    </row>
    <row r="43" spans="1:10" ht="9" customHeight="1" x14ac:dyDescent="0.25"/>
  </sheetData>
  <mergeCells count="31">
    <mergeCell ref="A37:E37"/>
    <mergeCell ref="A39:E39"/>
    <mergeCell ref="A40:E40"/>
    <mergeCell ref="A41:E41"/>
    <mergeCell ref="A42:E42"/>
    <mergeCell ref="A38:E38"/>
    <mergeCell ref="A32:E32"/>
    <mergeCell ref="A33:E33"/>
    <mergeCell ref="A35:J35"/>
    <mergeCell ref="A21:E21"/>
    <mergeCell ref="A30:E30"/>
    <mergeCell ref="A2:J2"/>
    <mergeCell ref="A4:J4"/>
    <mergeCell ref="A6:J6"/>
    <mergeCell ref="A8:E8"/>
    <mergeCell ref="A10:E10"/>
    <mergeCell ref="A18:J18"/>
    <mergeCell ref="A9:E9"/>
    <mergeCell ref="A29:E29"/>
    <mergeCell ref="A31:E31"/>
    <mergeCell ref="A22:E22"/>
    <mergeCell ref="A23:E23"/>
    <mergeCell ref="A24:E24"/>
    <mergeCell ref="A25:E25"/>
    <mergeCell ref="A11:E11"/>
    <mergeCell ref="A12:E12"/>
    <mergeCell ref="A14:E14"/>
    <mergeCell ref="A15:E15"/>
    <mergeCell ref="A16:E16"/>
    <mergeCell ref="A20:E20"/>
    <mergeCell ref="A27:J2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1" manualBreakCount="1">
    <brk id="2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topLeftCell="A61" zoomScale="130" zoomScaleNormal="130" workbookViewId="0">
      <selection activeCell="B71" sqref="B71"/>
    </sheetView>
  </sheetViews>
  <sheetFormatPr defaultColWidth="8.85546875" defaultRowHeight="15" x14ac:dyDescent="0.25"/>
  <cols>
    <col min="1" max="1" width="12.42578125" style="32" customWidth="1"/>
    <col min="2" max="2" width="44.7109375" style="32" customWidth="1"/>
    <col min="3" max="4" width="19.5703125" style="32" customWidth="1"/>
    <col min="5" max="8" width="19.42578125" style="32" customWidth="1"/>
    <col min="9" max="10" width="25.28515625" style="32" customWidth="1"/>
    <col min="11" max="16384" width="8.85546875" style="32"/>
  </cols>
  <sheetData>
    <row r="1" spans="1:10" ht="18.75" x14ac:dyDescent="0.25">
      <c r="A1" s="62"/>
      <c r="B1" s="31"/>
      <c r="C1" s="31"/>
      <c r="D1" s="31"/>
      <c r="E1" s="31"/>
      <c r="F1" s="31"/>
      <c r="G1" s="31"/>
      <c r="H1" s="31"/>
      <c r="I1" s="31"/>
      <c r="J1" s="31"/>
    </row>
    <row r="2" spans="1:10" ht="15.6" customHeight="1" x14ac:dyDescent="0.25">
      <c r="A2" s="152" t="s">
        <v>27</v>
      </c>
      <c r="B2" s="152"/>
      <c r="C2" s="152"/>
      <c r="D2" s="152"/>
      <c r="E2" s="152"/>
      <c r="F2" s="152"/>
      <c r="G2" s="152"/>
      <c r="H2" s="57"/>
      <c r="I2" s="34"/>
      <c r="J2" s="34"/>
    </row>
    <row r="3" spans="1:10" ht="18.75" x14ac:dyDescent="0.25">
      <c r="A3" s="31"/>
      <c r="B3" s="31"/>
      <c r="C3" s="31"/>
      <c r="D3" s="31"/>
      <c r="E3" s="31"/>
      <c r="F3" s="31"/>
      <c r="G3" s="31"/>
      <c r="H3" s="31"/>
      <c r="I3" s="33"/>
      <c r="J3" s="33"/>
    </row>
    <row r="4" spans="1:10" ht="15.6" customHeight="1" x14ac:dyDescent="0.25">
      <c r="A4" s="152" t="s">
        <v>28</v>
      </c>
      <c r="B4" s="152"/>
      <c r="C4" s="152"/>
      <c r="D4" s="152"/>
      <c r="E4" s="152"/>
      <c r="F4" s="152"/>
      <c r="G4" s="152"/>
      <c r="H4" s="57"/>
      <c r="I4" s="35"/>
      <c r="J4" s="35"/>
    </row>
    <row r="5" spans="1:10" ht="18.75" x14ac:dyDescent="0.25">
      <c r="A5" s="31"/>
      <c r="B5" s="31"/>
      <c r="C5" s="31"/>
      <c r="D5" s="31"/>
      <c r="E5" s="31"/>
      <c r="F5" s="31"/>
      <c r="G5" s="31"/>
      <c r="H5" s="31"/>
      <c r="I5" s="33"/>
      <c r="J5" s="33"/>
    </row>
    <row r="6" spans="1:10" ht="25.5" x14ac:dyDescent="0.25">
      <c r="A6" s="36" t="s">
        <v>45</v>
      </c>
      <c r="B6" s="37" t="s">
        <v>22</v>
      </c>
      <c r="C6" s="38" t="s">
        <v>93</v>
      </c>
      <c r="D6" s="38" t="s">
        <v>92</v>
      </c>
      <c r="E6" s="36" t="s">
        <v>89</v>
      </c>
      <c r="F6" s="36" t="s">
        <v>90</v>
      </c>
      <c r="G6" s="36" t="s">
        <v>91</v>
      </c>
    </row>
    <row r="7" spans="1:10" s="40" customFormat="1" ht="11.25" x14ac:dyDescent="0.2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</row>
    <row r="8" spans="1:10" x14ac:dyDescent="0.25">
      <c r="A8" s="41"/>
      <c r="B8" s="41" t="s">
        <v>29</v>
      </c>
      <c r="C8" s="86">
        <f>C9+C16</f>
        <v>1316813.77</v>
      </c>
      <c r="D8" s="86">
        <f>D9+D16</f>
        <v>1596864.79</v>
      </c>
      <c r="E8" s="86">
        <f>E9+E16</f>
        <v>1652385.08</v>
      </c>
      <c r="F8" s="86">
        <f>F9+F16</f>
        <v>1655705.08</v>
      </c>
      <c r="G8" s="86">
        <f>G9+G16</f>
        <v>1655705.08</v>
      </c>
    </row>
    <row r="9" spans="1:10" x14ac:dyDescent="0.25">
      <c r="A9" s="41">
        <v>6</v>
      </c>
      <c r="B9" s="41" t="s">
        <v>30</v>
      </c>
      <c r="C9" s="86">
        <f>C10+C11+C12+C13+C14</f>
        <v>1316813.77</v>
      </c>
      <c r="D9" s="86">
        <f>D10+D11+D12+D13+D14</f>
        <v>1596864.79</v>
      </c>
      <c r="E9" s="86">
        <f>E10+E11+E12+E13+E14</f>
        <v>1652385.08</v>
      </c>
      <c r="F9" s="86">
        <f>F10+F11+F12+F13+F14</f>
        <v>1655705.08</v>
      </c>
      <c r="G9" s="86">
        <f>G10+G11+G12+G13+G14</f>
        <v>1655705.08</v>
      </c>
    </row>
    <row r="10" spans="1:10" ht="25.5" x14ac:dyDescent="0.25">
      <c r="A10" s="55">
        <v>63</v>
      </c>
      <c r="B10" s="43" t="s">
        <v>31</v>
      </c>
      <c r="C10" s="87">
        <v>1115948.98</v>
      </c>
      <c r="D10" s="87">
        <v>1400410</v>
      </c>
      <c r="E10" s="85">
        <v>1421050</v>
      </c>
      <c r="F10" s="85">
        <v>1421050</v>
      </c>
      <c r="G10" s="85">
        <v>1421050</v>
      </c>
    </row>
    <row r="11" spans="1:10" x14ac:dyDescent="0.25">
      <c r="A11" s="55">
        <v>64</v>
      </c>
      <c r="B11" s="82" t="s">
        <v>74</v>
      </c>
      <c r="C11" s="87">
        <v>0.01</v>
      </c>
      <c r="D11" s="87">
        <v>0</v>
      </c>
      <c r="E11" s="85">
        <v>0</v>
      </c>
      <c r="F11" s="85">
        <v>0</v>
      </c>
      <c r="G11" s="85">
        <v>0</v>
      </c>
    </row>
    <row r="12" spans="1:10" ht="25.5" x14ac:dyDescent="0.25">
      <c r="A12" s="55">
        <v>65</v>
      </c>
      <c r="B12" s="81" t="s">
        <v>73</v>
      </c>
      <c r="C12" s="87">
        <v>16514.849999999999</v>
      </c>
      <c r="D12" s="87">
        <v>12000</v>
      </c>
      <c r="E12" s="85">
        <v>16950</v>
      </c>
      <c r="F12" s="85">
        <v>16950</v>
      </c>
      <c r="G12" s="85">
        <v>16950</v>
      </c>
    </row>
    <row r="13" spans="1:10" ht="25.5" x14ac:dyDescent="0.25">
      <c r="A13" s="56">
        <v>66</v>
      </c>
      <c r="B13" s="43" t="s">
        <v>32</v>
      </c>
      <c r="C13" s="87">
        <v>61714.75</v>
      </c>
      <c r="D13" s="87">
        <v>61000</v>
      </c>
      <c r="E13" s="85">
        <v>74000</v>
      </c>
      <c r="F13" s="85">
        <v>74000</v>
      </c>
      <c r="G13" s="85">
        <v>74000</v>
      </c>
    </row>
    <row r="14" spans="1:10" ht="25.5" x14ac:dyDescent="0.25">
      <c r="A14" s="56">
        <v>67</v>
      </c>
      <c r="B14" s="84" t="s">
        <v>75</v>
      </c>
      <c r="C14" s="87">
        <v>122635.18</v>
      </c>
      <c r="D14" s="87">
        <v>123454.79</v>
      </c>
      <c r="E14" s="85">
        <v>140385.07999999999</v>
      </c>
      <c r="F14" s="85">
        <v>143705.07999999999</v>
      </c>
      <c r="G14" s="85">
        <v>143705.07999999999</v>
      </c>
    </row>
    <row r="15" spans="1:10" x14ac:dyDescent="0.25">
      <c r="A15" s="56" t="s">
        <v>33</v>
      </c>
      <c r="B15" s="43"/>
      <c r="C15" s="87"/>
      <c r="D15" s="87"/>
      <c r="E15" s="85"/>
      <c r="F15" s="85"/>
      <c r="G15" s="85"/>
    </row>
    <row r="16" spans="1:10" x14ac:dyDescent="0.25">
      <c r="A16" s="45">
        <v>7</v>
      </c>
      <c r="B16" s="41" t="s">
        <v>34</v>
      </c>
      <c r="C16" s="86">
        <f>C17</f>
        <v>0</v>
      </c>
      <c r="D16" s="86">
        <f>D17</f>
        <v>0</v>
      </c>
      <c r="E16" s="86">
        <f>E17</f>
        <v>0</v>
      </c>
      <c r="F16" s="86">
        <f>F17</f>
        <v>0</v>
      </c>
      <c r="G16" s="90"/>
    </row>
    <row r="17" spans="1:7" x14ac:dyDescent="0.25">
      <c r="A17" s="56">
        <v>72</v>
      </c>
      <c r="B17" s="46" t="s">
        <v>35</v>
      </c>
      <c r="C17" s="88">
        <v>0</v>
      </c>
      <c r="D17" s="88">
        <v>0</v>
      </c>
      <c r="E17" s="85">
        <v>0</v>
      </c>
      <c r="F17" s="85">
        <v>0</v>
      </c>
      <c r="G17" s="85">
        <v>0</v>
      </c>
    </row>
    <row r="18" spans="1:7" x14ac:dyDescent="0.25">
      <c r="A18" s="56" t="s">
        <v>33</v>
      </c>
      <c r="B18" s="47"/>
      <c r="C18" s="89"/>
      <c r="D18" s="89"/>
      <c r="E18" s="85"/>
      <c r="F18" s="85"/>
      <c r="G18" s="85"/>
    </row>
    <row r="20" spans="1:7" ht="25.5" x14ac:dyDescent="0.25">
      <c r="A20" s="36" t="s">
        <v>45</v>
      </c>
      <c r="B20" s="37" t="s">
        <v>22</v>
      </c>
      <c r="C20" s="38" t="s">
        <v>93</v>
      </c>
      <c r="D20" s="38" t="s">
        <v>92</v>
      </c>
      <c r="E20" s="36" t="s">
        <v>89</v>
      </c>
      <c r="F20" s="36" t="s">
        <v>90</v>
      </c>
      <c r="G20" s="36" t="s">
        <v>91</v>
      </c>
    </row>
    <row r="21" spans="1:7" s="40" customFormat="1" ht="11.25" x14ac:dyDescent="0.2">
      <c r="A21" s="39">
        <v>1</v>
      </c>
      <c r="B21" s="39">
        <v>2</v>
      </c>
      <c r="C21" s="39">
        <v>3</v>
      </c>
      <c r="D21" s="39">
        <v>4</v>
      </c>
      <c r="E21" s="39">
        <v>5</v>
      </c>
      <c r="F21" s="39">
        <v>6</v>
      </c>
      <c r="G21" s="39">
        <v>7</v>
      </c>
    </row>
    <row r="22" spans="1:7" x14ac:dyDescent="0.25">
      <c r="A22" s="41"/>
      <c r="B22" s="41" t="s">
        <v>36</v>
      </c>
      <c r="C22" s="86">
        <f>C23+C30</f>
        <v>1315490.3199999998</v>
      </c>
      <c r="D22" s="86">
        <f>D23+D30</f>
        <v>1596864.79</v>
      </c>
      <c r="E22" s="86">
        <f>E23+E30</f>
        <v>1652385.08</v>
      </c>
      <c r="F22" s="86">
        <f>F23+F30</f>
        <v>1655705.08</v>
      </c>
      <c r="G22" s="86">
        <f>G23+G30</f>
        <v>1655705.08</v>
      </c>
    </row>
    <row r="23" spans="1:7" x14ac:dyDescent="0.25">
      <c r="A23" s="41">
        <v>3</v>
      </c>
      <c r="B23" s="41" t="s">
        <v>37</v>
      </c>
      <c r="C23" s="86">
        <f>C24+C25+C26+C27+C28</f>
        <v>1312519.8999999999</v>
      </c>
      <c r="D23" s="86">
        <f>D24+D25+D26+D27+D28</f>
        <v>1591164.79</v>
      </c>
      <c r="E23" s="86">
        <f>E24+E25+E26+E27+E28</f>
        <v>1641685.08</v>
      </c>
      <c r="F23" s="86">
        <f>F24+F25+F26+F27+F28</f>
        <v>1645005.08</v>
      </c>
      <c r="G23" s="86">
        <f>G24+G25+G26+G27+G28</f>
        <v>1645005.08</v>
      </c>
    </row>
    <row r="24" spans="1:7" x14ac:dyDescent="0.25">
      <c r="A24" s="55">
        <v>31</v>
      </c>
      <c r="B24" s="43" t="s">
        <v>38</v>
      </c>
      <c r="C24" s="87">
        <v>1116291.02</v>
      </c>
      <c r="D24" s="87">
        <v>1382860</v>
      </c>
      <c r="E24" s="85">
        <v>1403200</v>
      </c>
      <c r="F24" s="85">
        <v>1403200</v>
      </c>
      <c r="G24" s="85">
        <v>1403200</v>
      </c>
    </row>
    <row r="25" spans="1:7" x14ac:dyDescent="0.25">
      <c r="A25" s="56">
        <v>32</v>
      </c>
      <c r="B25" s="44" t="s">
        <v>39</v>
      </c>
      <c r="C25" s="94">
        <v>190967.13</v>
      </c>
      <c r="D25" s="94">
        <v>204987.99</v>
      </c>
      <c r="E25" s="85">
        <v>224063.5</v>
      </c>
      <c r="F25" s="85">
        <v>227383.5</v>
      </c>
      <c r="G25" s="85">
        <v>227383.5</v>
      </c>
    </row>
    <row r="26" spans="1:7" x14ac:dyDescent="0.25">
      <c r="A26" s="56">
        <v>34</v>
      </c>
      <c r="B26" s="91" t="s">
        <v>76</v>
      </c>
      <c r="C26" s="94">
        <v>2097.98</v>
      </c>
      <c r="D26" s="94">
        <v>2317.8000000000002</v>
      </c>
      <c r="E26" s="85">
        <v>2012.02</v>
      </c>
      <c r="F26" s="85">
        <v>2012.02</v>
      </c>
      <c r="G26" s="85">
        <v>2012.02</v>
      </c>
    </row>
    <row r="27" spans="1:7" ht="24" x14ac:dyDescent="0.25">
      <c r="A27" s="56">
        <v>37</v>
      </c>
      <c r="B27" s="92" t="s">
        <v>77</v>
      </c>
      <c r="C27" s="94">
        <v>0</v>
      </c>
      <c r="D27" s="94">
        <v>999</v>
      </c>
      <c r="E27" s="85">
        <v>11159.56</v>
      </c>
      <c r="F27" s="85">
        <v>11159.56</v>
      </c>
      <c r="G27" s="85">
        <v>11159.56</v>
      </c>
    </row>
    <row r="28" spans="1:7" x14ac:dyDescent="0.25">
      <c r="A28" s="56">
        <v>38</v>
      </c>
      <c r="B28" s="80" t="s">
        <v>79</v>
      </c>
      <c r="C28" s="94">
        <v>3163.77</v>
      </c>
      <c r="D28" s="94">
        <v>0</v>
      </c>
      <c r="E28" s="85">
        <v>1250</v>
      </c>
      <c r="F28" s="85">
        <v>1250</v>
      </c>
      <c r="G28" s="85">
        <v>1250</v>
      </c>
    </row>
    <row r="29" spans="1:7" x14ac:dyDescent="0.25">
      <c r="A29" s="56" t="s">
        <v>33</v>
      </c>
      <c r="B29" s="48"/>
      <c r="C29" s="95"/>
      <c r="D29" s="95"/>
      <c r="E29" s="85"/>
      <c r="F29" s="85"/>
      <c r="G29" s="85"/>
    </row>
    <row r="30" spans="1:7" x14ac:dyDescent="0.25">
      <c r="A30" s="49">
        <v>4</v>
      </c>
      <c r="B30" s="50" t="s">
        <v>40</v>
      </c>
      <c r="C30" s="86">
        <f>C31+C32</f>
        <v>2970.42</v>
      </c>
      <c r="D30" s="86">
        <f>D31+D32</f>
        <v>5700</v>
      </c>
      <c r="E30" s="86">
        <f>E31+E32</f>
        <v>10700</v>
      </c>
      <c r="F30" s="86">
        <f>F31+F32</f>
        <v>10700</v>
      </c>
      <c r="G30" s="86">
        <f>G31+G32</f>
        <v>10700</v>
      </c>
    </row>
    <row r="31" spans="1:7" x14ac:dyDescent="0.25">
      <c r="A31" s="55">
        <v>41</v>
      </c>
      <c r="B31" s="51" t="s">
        <v>41</v>
      </c>
      <c r="C31" s="87">
        <v>0</v>
      </c>
      <c r="D31" s="87">
        <v>0</v>
      </c>
      <c r="E31" s="85">
        <v>0</v>
      </c>
      <c r="F31" s="85">
        <v>0</v>
      </c>
      <c r="G31" s="85">
        <v>0</v>
      </c>
    </row>
    <row r="32" spans="1:7" x14ac:dyDescent="0.25">
      <c r="A32" s="55">
        <v>42</v>
      </c>
      <c r="B32" s="83" t="s">
        <v>78</v>
      </c>
      <c r="C32" s="87">
        <v>2970.42</v>
      </c>
      <c r="D32" s="87">
        <v>5700</v>
      </c>
      <c r="E32" s="85">
        <v>10700</v>
      </c>
      <c r="F32" s="85">
        <v>10700</v>
      </c>
      <c r="G32" s="85">
        <v>10700</v>
      </c>
    </row>
    <row r="33" spans="1:8" x14ac:dyDescent="0.25">
      <c r="A33" s="55"/>
      <c r="B33" s="51"/>
      <c r="C33" s="87"/>
      <c r="D33" s="87"/>
      <c r="E33" s="85"/>
      <c r="F33" s="85"/>
      <c r="G33" s="93"/>
    </row>
    <row r="34" spans="1:8" x14ac:dyDescent="0.25">
      <c r="A34" s="55" t="s">
        <v>33</v>
      </c>
      <c r="B34" s="48"/>
      <c r="C34" s="48"/>
      <c r="D34" s="48"/>
      <c r="E34" s="42"/>
      <c r="F34" s="42"/>
      <c r="G34" s="52"/>
    </row>
    <row r="37" spans="1:8" ht="15.6" customHeight="1" x14ac:dyDescent="0.25">
      <c r="A37" s="152" t="s">
        <v>42</v>
      </c>
      <c r="B37" s="152"/>
      <c r="C37" s="152"/>
      <c r="D37" s="152"/>
      <c r="E37" s="152"/>
      <c r="F37" s="152"/>
      <c r="G37" s="152"/>
    </row>
    <row r="38" spans="1:8" ht="18.75" x14ac:dyDescent="0.25">
      <c r="A38" s="31"/>
      <c r="B38" s="31"/>
      <c r="C38" s="31"/>
      <c r="D38" s="31"/>
      <c r="E38" s="31"/>
      <c r="F38" s="31"/>
      <c r="G38" s="31"/>
      <c r="H38" s="31"/>
    </row>
    <row r="39" spans="1:8" ht="25.5" x14ac:dyDescent="0.25">
      <c r="A39" s="36" t="s">
        <v>45</v>
      </c>
      <c r="B39" s="37" t="s">
        <v>22</v>
      </c>
      <c r="C39" s="38" t="s">
        <v>93</v>
      </c>
      <c r="D39" s="38" t="s">
        <v>92</v>
      </c>
      <c r="E39" s="36" t="s">
        <v>89</v>
      </c>
      <c r="F39" s="36" t="s">
        <v>90</v>
      </c>
      <c r="G39" s="36" t="s">
        <v>91</v>
      </c>
    </row>
    <row r="40" spans="1:8" s="40" customFormat="1" ht="11.25" x14ac:dyDescent="0.2">
      <c r="A40" s="39">
        <v>1</v>
      </c>
      <c r="B40" s="39">
        <v>2</v>
      </c>
      <c r="C40" s="39">
        <v>3</v>
      </c>
      <c r="D40" s="39">
        <v>4</v>
      </c>
      <c r="E40" s="39">
        <v>5</v>
      </c>
      <c r="F40" s="39">
        <v>6</v>
      </c>
      <c r="G40" s="39">
        <v>7</v>
      </c>
    </row>
    <row r="41" spans="1:8" x14ac:dyDescent="0.25">
      <c r="A41" s="41"/>
      <c r="B41" s="41" t="s">
        <v>29</v>
      </c>
      <c r="C41" s="86">
        <f>C42+C48+C50+C52+C55</f>
        <v>1316813.77</v>
      </c>
      <c r="D41" s="86">
        <f>D42+D48+D50+D52+D55</f>
        <v>1596864.79</v>
      </c>
      <c r="E41" s="86">
        <f>E42+E48+E50+E52+E55</f>
        <v>1652385.08</v>
      </c>
      <c r="F41" s="86">
        <f>F42+F48+F50+F52+F55</f>
        <v>1655705.08</v>
      </c>
      <c r="G41" s="86">
        <f>G42+G48+G50+G52+G55</f>
        <v>1655705.08</v>
      </c>
    </row>
    <row r="42" spans="1:8" x14ac:dyDescent="0.25">
      <c r="A42" s="41">
        <v>1</v>
      </c>
      <c r="B42" s="41" t="s">
        <v>46</v>
      </c>
      <c r="C42" s="86">
        <f>C43+C44+C45+C46</f>
        <v>1234885.01</v>
      </c>
      <c r="D42" s="86">
        <f>D43+D44+D45+D46</f>
        <v>1501564.79</v>
      </c>
      <c r="E42" s="86">
        <f>E43+E44+E45+E46</f>
        <v>1531085.08</v>
      </c>
      <c r="F42" s="86">
        <f>F43+F44+F45+F46</f>
        <v>1534405.08</v>
      </c>
      <c r="G42" s="86">
        <f>G43+G44+G45+G46</f>
        <v>1534405.08</v>
      </c>
    </row>
    <row r="43" spans="1:8" x14ac:dyDescent="0.25">
      <c r="A43" s="55">
        <v>11</v>
      </c>
      <c r="B43" s="43" t="s">
        <v>46</v>
      </c>
      <c r="C43" s="87">
        <v>24588.23</v>
      </c>
      <c r="D43" s="87">
        <v>11746.99</v>
      </c>
      <c r="E43" s="87">
        <v>29003.06</v>
      </c>
      <c r="F43" s="85">
        <v>32323.06</v>
      </c>
      <c r="G43" s="85">
        <v>32323.06</v>
      </c>
    </row>
    <row r="44" spans="1:8" x14ac:dyDescent="0.25">
      <c r="A44" s="59">
        <v>13</v>
      </c>
      <c r="B44" s="43" t="s">
        <v>80</v>
      </c>
      <c r="C44" s="87">
        <v>98046.95</v>
      </c>
      <c r="D44" s="87">
        <v>111707.8</v>
      </c>
      <c r="E44" s="87">
        <v>111382.02</v>
      </c>
      <c r="F44" s="85">
        <v>111382.02</v>
      </c>
      <c r="G44" s="85">
        <v>111382.02</v>
      </c>
    </row>
    <row r="45" spans="1:8" x14ac:dyDescent="0.25">
      <c r="A45" s="59" t="s">
        <v>81</v>
      </c>
      <c r="B45" s="43" t="s">
        <v>82</v>
      </c>
      <c r="C45" s="87">
        <v>1111066.8500000001</v>
      </c>
      <c r="D45" s="87">
        <v>1378110</v>
      </c>
      <c r="E45" s="87">
        <v>1390700</v>
      </c>
      <c r="F45" s="85">
        <v>1390700</v>
      </c>
      <c r="G45" s="85">
        <v>1390700</v>
      </c>
    </row>
    <row r="46" spans="1:8" ht="25.5" x14ac:dyDescent="0.25">
      <c r="A46" s="59" t="s">
        <v>83</v>
      </c>
      <c r="B46" s="43" t="s">
        <v>84</v>
      </c>
      <c r="C46" s="87">
        <v>1182.98</v>
      </c>
      <c r="D46" s="87"/>
      <c r="E46" s="87">
        <v>0</v>
      </c>
      <c r="F46" s="85">
        <v>0</v>
      </c>
      <c r="G46" s="85">
        <v>0</v>
      </c>
    </row>
    <row r="47" spans="1:8" x14ac:dyDescent="0.25">
      <c r="A47" s="56" t="s">
        <v>33</v>
      </c>
      <c r="B47" s="43"/>
      <c r="C47" s="43"/>
      <c r="D47" s="43"/>
      <c r="E47" s="42"/>
      <c r="F47" s="42"/>
      <c r="G47" s="42"/>
    </row>
    <row r="48" spans="1:8" x14ac:dyDescent="0.25">
      <c r="A48" s="45">
        <v>3</v>
      </c>
      <c r="B48" s="41" t="s">
        <v>68</v>
      </c>
      <c r="C48" s="86">
        <f>C49</f>
        <v>59740.76</v>
      </c>
      <c r="D48" s="86">
        <f>D49</f>
        <v>60000</v>
      </c>
      <c r="E48" s="86">
        <f>E49</f>
        <v>65000</v>
      </c>
      <c r="F48" s="86">
        <f>F49</f>
        <v>65000</v>
      </c>
      <c r="G48" s="86">
        <f>G49</f>
        <v>65000</v>
      </c>
    </row>
    <row r="49" spans="1:7" x14ac:dyDescent="0.25">
      <c r="A49" s="56">
        <v>31</v>
      </c>
      <c r="B49" s="46" t="s">
        <v>47</v>
      </c>
      <c r="C49" s="88">
        <v>59740.76</v>
      </c>
      <c r="D49" s="88">
        <v>60000</v>
      </c>
      <c r="E49" s="88">
        <v>65000</v>
      </c>
      <c r="F49" s="85">
        <v>65000</v>
      </c>
      <c r="G49" s="85">
        <v>65000</v>
      </c>
    </row>
    <row r="50" spans="1:7" x14ac:dyDescent="0.25">
      <c r="A50" s="45">
        <v>4</v>
      </c>
      <c r="B50" s="41" t="s">
        <v>69</v>
      </c>
      <c r="C50" s="86">
        <f>C51</f>
        <v>16514.849999999999</v>
      </c>
      <c r="D50" s="86">
        <f>D51</f>
        <v>16300</v>
      </c>
      <c r="E50" s="86">
        <f>E51</f>
        <v>16950</v>
      </c>
      <c r="F50" s="86">
        <f>F51</f>
        <v>16950</v>
      </c>
      <c r="G50" s="86">
        <f>G51</f>
        <v>16950</v>
      </c>
    </row>
    <row r="51" spans="1:7" x14ac:dyDescent="0.25">
      <c r="A51" s="56">
        <v>43</v>
      </c>
      <c r="B51" s="46" t="s">
        <v>67</v>
      </c>
      <c r="C51" s="88">
        <v>16514.849999999999</v>
      </c>
      <c r="D51" s="88">
        <v>16300</v>
      </c>
      <c r="E51" s="88">
        <v>16950</v>
      </c>
      <c r="F51" s="85">
        <v>16950</v>
      </c>
      <c r="G51" s="85">
        <v>16950</v>
      </c>
    </row>
    <row r="52" spans="1:7" x14ac:dyDescent="0.25">
      <c r="A52" s="45">
        <v>5</v>
      </c>
      <c r="B52" s="96" t="s">
        <v>85</v>
      </c>
      <c r="C52" s="97">
        <f>C53+C54</f>
        <v>3699.15</v>
      </c>
      <c r="D52" s="97">
        <f>D53+D54</f>
        <v>18000</v>
      </c>
      <c r="E52" s="97">
        <f>E53+E54</f>
        <v>30350</v>
      </c>
      <c r="F52" s="97">
        <f>F53+F54</f>
        <v>30350</v>
      </c>
      <c r="G52" s="97">
        <f>G53+G54</f>
        <v>30350</v>
      </c>
    </row>
    <row r="53" spans="1:7" x14ac:dyDescent="0.25">
      <c r="A53" s="56">
        <v>53</v>
      </c>
      <c r="B53" s="46" t="s">
        <v>85</v>
      </c>
      <c r="C53" s="88">
        <v>100</v>
      </c>
      <c r="D53" s="88">
        <v>13000</v>
      </c>
      <c r="E53" s="88">
        <v>16200</v>
      </c>
      <c r="F53" s="85">
        <v>16200</v>
      </c>
      <c r="G53" s="85">
        <v>16200</v>
      </c>
    </row>
    <row r="54" spans="1:7" x14ac:dyDescent="0.25">
      <c r="A54" s="56">
        <v>54</v>
      </c>
      <c r="B54" s="46" t="s">
        <v>86</v>
      </c>
      <c r="C54" s="88">
        <v>3599.15</v>
      </c>
      <c r="D54" s="88">
        <v>5000</v>
      </c>
      <c r="E54" s="88">
        <v>14150</v>
      </c>
      <c r="F54" s="85">
        <v>14150</v>
      </c>
      <c r="G54" s="85">
        <v>14150</v>
      </c>
    </row>
    <row r="55" spans="1:7" x14ac:dyDescent="0.25">
      <c r="A55" s="45">
        <v>6</v>
      </c>
      <c r="B55" s="96" t="s">
        <v>87</v>
      </c>
      <c r="C55" s="97">
        <f>C56</f>
        <v>1974</v>
      </c>
      <c r="D55" s="97">
        <f>D56</f>
        <v>1000</v>
      </c>
      <c r="E55" s="97">
        <f>E56</f>
        <v>9000</v>
      </c>
      <c r="F55" s="97">
        <f>F56</f>
        <v>9000</v>
      </c>
      <c r="G55" s="97">
        <f>G56</f>
        <v>9000</v>
      </c>
    </row>
    <row r="56" spans="1:7" x14ac:dyDescent="0.25">
      <c r="A56" s="98">
        <v>62</v>
      </c>
      <c r="B56" s="46" t="s">
        <v>87</v>
      </c>
      <c r="C56" s="88">
        <v>1974</v>
      </c>
      <c r="D56" s="88">
        <v>1000</v>
      </c>
      <c r="E56" s="88">
        <v>9000</v>
      </c>
      <c r="F56" s="85">
        <v>9000</v>
      </c>
      <c r="G56" s="85">
        <v>9000</v>
      </c>
    </row>
    <row r="57" spans="1:7" x14ac:dyDescent="0.25">
      <c r="A57" s="56" t="s">
        <v>33</v>
      </c>
      <c r="B57" s="47"/>
      <c r="C57" s="47"/>
      <c r="D57" s="47"/>
      <c r="E57" s="42"/>
      <c r="F57" s="42"/>
      <c r="G57" s="42"/>
    </row>
    <row r="59" spans="1:7" ht="25.5" x14ac:dyDescent="0.25">
      <c r="A59" s="36" t="s">
        <v>45</v>
      </c>
      <c r="B59" s="37" t="s">
        <v>22</v>
      </c>
      <c r="C59" s="38" t="s">
        <v>93</v>
      </c>
      <c r="D59" s="38" t="s">
        <v>92</v>
      </c>
      <c r="E59" s="36" t="s">
        <v>89</v>
      </c>
      <c r="F59" s="36" t="s">
        <v>90</v>
      </c>
      <c r="G59" s="36" t="s">
        <v>91</v>
      </c>
    </row>
    <row r="60" spans="1:7" s="40" customFormat="1" ht="11.25" x14ac:dyDescent="0.2">
      <c r="A60" s="39">
        <v>1</v>
      </c>
      <c r="B60" s="39">
        <v>2</v>
      </c>
      <c r="C60" s="39">
        <v>3</v>
      </c>
      <c r="D60" s="39">
        <v>4</v>
      </c>
      <c r="E60" s="39">
        <v>5</v>
      </c>
      <c r="F60" s="39">
        <v>6</v>
      </c>
      <c r="G60" s="39">
        <v>7</v>
      </c>
    </row>
    <row r="61" spans="1:7" x14ac:dyDescent="0.25">
      <c r="A61" s="41"/>
      <c r="B61" s="41" t="s">
        <v>36</v>
      </c>
      <c r="C61" s="86">
        <f>C62+C70+C75+C79+C82+C85</f>
        <v>1317749.5299999998</v>
      </c>
      <c r="D61" s="86">
        <f>D62+D70+D75+D79+D82+D85</f>
        <v>1596864.79</v>
      </c>
      <c r="E61" s="86">
        <f>E62+E70+E75+E79+E82+E85</f>
        <v>1652385.08</v>
      </c>
      <c r="F61" s="86">
        <f>F62+F70+F75+F79+F82+F85</f>
        <v>1655705.08</v>
      </c>
      <c r="G61" s="86">
        <f>G62+G70+G75+G79+G82+G85</f>
        <v>1655705.08</v>
      </c>
    </row>
    <row r="62" spans="1:7" x14ac:dyDescent="0.25">
      <c r="A62" s="41">
        <v>3</v>
      </c>
      <c r="B62" s="41" t="s">
        <v>43</v>
      </c>
      <c r="C62" s="86">
        <f>C63+C64+C65+C67+C68</f>
        <v>1235975.5599999998</v>
      </c>
      <c r="D62" s="86">
        <f>D63+D64+D65+D66+D67+D68</f>
        <v>1501564.79</v>
      </c>
      <c r="E62" s="86">
        <f>E63+E64+E65+E66+E67+E68</f>
        <v>1531085.08</v>
      </c>
      <c r="F62" s="86">
        <f>F63+F64+F65+F66+F67+F68</f>
        <v>1534405.08</v>
      </c>
      <c r="G62" s="86">
        <f>G63+G64+G65+G66+G67+G68</f>
        <v>1534405.08</v>
      </c>
    </row>
    <row r="63" spans="1:7" x14ac:dyDescent="0.25">
      <c r="A63" s="55">
        <v>31</v>
      </c>
      <c r="B63" s="43" t="s">
        <v>38</v>
      </c>
      <c r="C63" s="87">
        <v>1107034.47</v>
      </c>
      <c r="D63" s="87">
        <v>1369310</v>
      </c>
      <c r="E63" s="87">
        <v>1381000</v>
      </c>
      <c r="F63" s="85">
        <v>1381000</v>
      </c>
      <c r="G63" s="85">
        <v>1381000</v>
      </c>
    </row>
    <row r="64" spans="1:7" x14ac:dyDescent="0.25">
      <c r="A64" s="55">
        <v>32</v>
      </c>
      <c r="B64" s="44" t="s">
        <v>39</v>
      </c>
      <c r="C64" s="87">
        <v>126270.65</v>
      </c>
      <c r="D64" s="87">
        <v>129437.99</v>
      </c>
      <c r="E64" s="87">
        <v>132363.5</v>
      </c>
      <c r="F64" s="85">
        <v>135683.5</v>
      </c>
      <c r="G64" s="85">
        <v>135683.5</v>
      </c>
    </row>
    <row r="65" spans="1:7" x14ac:dyDescent="0.25">
      <c r="A65" s="55">
        <v>34</v>
      </c>
      <c r="B65" s="91" t="s">
        <v>76</v>
      </c>
      <c r="C65" s="87">
        <v>889.42</v>
      </c>
      <c r="D65" s="87">
        <v>1117.8</v>
      </c>
      <c r="E65" s="87">
        <v>1112.02</v>
      </c>
      <c r="F65" s="85">
        <v>1112.02</v>
      </c>
      <c r="G65" s="85">
        <v>1112.02</v>
      </c>
    </row>
    <row r="66" spans="1:7" ht="24" x14ac:dyDescent="0.25">
      <c r="A66" s="55">
        <v>37</v>
      </c>
      <c r="B66" s="92" t="s">
        <v>77</v>
      </c>
      <c r="C66" s="87">
        <v>0</v>
      </c>
      <c r="D66" s="87">
        <v>999</v>
      </c>
      <c r="E66" s="87">
        <v>11159.56</v>
      </c>
      <c r="F66" s="85">
        <v>11159.56</v>
      </c>
      <c r="G66" s="85">
        <v>11159.56</v>
      </c>
    </row>
    <row r="67" spans="1:7" x14ac:dyDescent="0.25">
      <c r="A67" s="55">
        <v>38</v>
      </c>
      <c r="B67" s="82" t="s">
        <v>79</v>
      </c>
      <c r="C67" s="87">
        <v>1183.02</v>
      </c>
      <c r="D67" s="87">
        <v>0</v>
      </c>
      <c r="E67" s="87">
        <v>1250</v>
      </c>
      <c r="F67" s="85">
        <v>1250</v>
      </c>
      <c r="G67" s="85">
        <v>1250</v>
      </c>
    </row>
    <row r="68" spans="1:7" x14ac:dyDescent="0.25">
      <c r="A68" s="55">
        <v>42</v>
      </c>
      <c r="B68" s="99" t="s">
        <v>78</v>
      </c>
      <c r="C68" s="87">
        <v>598</v>
      </c>
      <c r="D68" s="87">
        <v>700</v>
      </c>
      <c r="E68" s="87">
        <v>4200</v>
      </c>
      <c r="F68" s="85">
        <v>4200</v>
      </c>
      <c r="G68" s="85">
        <v>4200</v>
      </c>
    </row>
    <row r="69" spans="1:7" x14ac:dyDescent="0.25">
      <c r="A69" s="56"/>
      <c r="B69" s="48"/>
      <c r="C69" s="48"/>
      <c r="D69" s="48"/>
      <c r="E69" s="42"/>
      <c r="F69" s="42"/>
      <c r="G69" s="42"/>
    </row>
    <row r="70" spans="1:7" x14ac:dyDescent="0.25">
      <c r="A70" s="45">
        <v>3</v>
      </c>
      <c r="B70" s="41" t="s">
        <v>68</v>
      </c>
      <c r="C70" s="86">
        <f>C71+C72+C73+C74</f>
        <v>59685.969999999994</v>
      </c>
      <c r="D70" s="86">
        <f>D71+D72+D73+D74</f>
        <v>60000</v>
      </c>
      <c r="E70" s="86">
        <f>E71+E72+E73+E74</f>
        <v>65000</v>
      </c>
      <c r="F70" s="86">
        <f>F71+F72+F73+F74</f>
        <v>65000</v>
      </c>
      <c r="G70" s="86">
        <f>G71+G72+G73+G74</f>
        <v>65000</v>
      </c>
    </row>
    <row r="71" spans="1:7" x14ac:dyDescent="0.25">
      <c r="A71" s="98">
        <v>31</v>
      </c>
      <c r="B71" s="43" t="s">
        <v>38</v>
      </c>
      <c r="C71" s="87">
        <v>14501.86</v>
      </c>
      <c r="D71" s="87">
        <v>12850</v>
      </c>
      <c r="E71" s="87">
        <v>12850</v>
      </c>
      <c r="F71" s="85">
        <v>12850</v>
      </c>
      <c r="G71" s="85">
        <v>12850</v>
      </c>
    </row>
    <row r="72" spans="1:7" x14ac:dyDescent="0.25">
      <c r="A72" s="98">
        <v>32</v>
      </c>
      <c r="B72" s="44" t="s">
        <v>39</v>
      </c>
      <c r="C72" s="87">
        <v>41603.129999999997</v>
      </c>
      <c r="D72" s="87">
        <v>41250</v>
      </c>
      <c r="E72" s="87">
        <v>44750</v>
      </c>
      <c r="F72" s="85">
        <v>44750</v>
      </c>
      <c r="G72" s="85">
        <v>44750</v>
      </c>
    </row>
    <row r="73" spans="1:7" x14ac:dyDescent="0.25">
      <c r="A73" s="98">
        <v>34</v>
      </c>
      <c r="B73" s="91" t="s">
        <v>76</v>
      </c>
      <c r="C73" s="87">
        <v>1208.56</v>
      </c>
      <c r="D73" s="87">
        <v>900</v>
      </c>
      <c r="E73" s="87">
        <v>900</v>
      </c>
      <c r="F73" s="85">
        <v>900</v>
      </c>
      <c r="G73" s="85">
        <v>900</v>
      </c>
    </row>
    <row r="74" spans="1:7" x14ac:dyDescent="0.25">
      <c r="A74" s="56">
        <v>42</v>
      </c>
      <c r="B74" s="83" t="s">
        <v>78</v>
      </c>
      <c r="C74" s="88">
        <v>2372.42</v>
      </c>
      <c r="D74" s="88">
        <v>5000</v>
      </c>
      <c r="E74" s="88">
        <v>6500</v>
      </c>
      <c r="F74" s="85">
        <v>6500</v>
      </c>
      <c r="G74" s="85">
        <v>6500</v>
      </c>
    </row>
    <row r="75" spans="1:7" x14ac:dyDescent="0.25">
      <c r="A75" s="45">
        <v>4</v>
      </c>
      <c r="B75" s="41" t="s">
        <v>69</v>
      </c>
      <c r="C75" s="86">
        <f>C76+C77</f>
        <v>16514.850000000002</v>
      </c>
      <c r="D75" s="86">
        <f>D76+D77+D78</f>
        <v>16300</v>
      </c>
      <c r="E75" s="86">
        <f>E76+E77</f>
        <v>16950</v>
      </c>
      <c r="F75" s="86">
        <f>F76+F77</f>
        <v>16950</v>
      </c>
      <c r="G75" s="86">
        <f>G76+G77</f>
        <v>16950</v>
      </c>
    </row>
    <row r="76" spans="1:7" x14ac:dyDescent="0.25">
      <c r="A76" s="56">
        <v>31</v>
      </c>
      <c r="B76" s="43" t="s">
        <v>38</v>
      </c>
      <c r="C76" s="88">
        <v>436.32</v>
      </c>
      <c r="D76" s="88">
        <v>500</v>
      </c>
      <c r="E76" s="88">
        <v>0</v>
      </c>
      <c r="F76" s="85">
        <v>0</v>
      </c>
      <c r="G76" s="85">
        <v>0</v>
      </c>
    </row>
    <row r="77" spans="1:7" x14ac:dyDescent="0.25">
      <c r="A77" s="56">
        <v>32</v>
      </c>
      <c r="B77" s="44" t="s">
        <v>39</v>
      </c>
      <c r="C77" s="88">
        <v>16078.53</v>
      </c>
      <c r="D77" s="88">
        <v>15500</v>
      </c>
      <c r="E77" s="88">
        <v>16950</v>
      </c>
      <c r="F77" s="85">
        <v>16950</v>
      </c>
      <c r="G77" s="85">
        <v>16950</v>
      </c>
    </row>
    <row r="78" spans="1:7" x14ac:dyDescent="0.25">
      <c r="A78" s="56">
        <v>38</v>
      </c>
      <c r="B78" s="82" t="s">
        <v>79</v>
      </c>
      <c r="C78" s="88">
        <v>0</v>
      </c>
      <c r="D78" s="88">
        <v>300</v>
      </c>
      <c r="E78" s="88">
        <v>0</v>
      </c>
      <c r="F78" s="85">
        <v>0</v>
      </c>
      <c r="G78" s="85">
        <v>0</v>
      </c>
    </row>
    <row r="79" spans="1:7" x14ac:dyDescent="0.25">
      <c r="A79" s="45">
        <v>5</v>
      </c>
      <c r="B79" s="41" t="s">
        <v>85</v>
      </c>
      <c r="C79" s="97">
        <f>C80+C81</f>
        <v>0</v>
      </c>
      <c r="D79" s="97">
        <f>D80+D81</f>
        <v>13000</v>
      </c>
      <c r="E79" s="97">
        <f>E80+E81</f>
        <v>16200</v>
      </c>
      <c r="F79" s="97">
        <f>F80+F81</f>
        <v>16200</v>
      </c>
      <c r="G79" s="97">
        <f>G80+G81</f>
        <v>16200</v>
      </c>
    </row>
    <row r="80" spans="1:7" x14ac:dyDescent="0.25">
      <c r="A80" s="98">
        <v>31</v>
      </c>
      <c r="B80" s="43" t="s">
        <v>38</v>
      </c>
      <c r="C80" s="88">
        <v>0</v>
      </c>
      <c r="D80" s="88">
        <v>200</v>
      </c>
      <c r="E80" s="88">
        <v>200</v>
      </c>
      <c r="F80" s="85">
        <v>200</v>
      </c>
      <c r="G80" s="85">
        <v>200</v>
      </c>
    </row>
    <row r="81" spans="1:7" x14ac:dyDescent="0.25">
      <c r="A81" s="56">
        <v>32</v>
      </c>
      <c r="B81" s="44" t="s">
        <v>39</v>
      </c>
      <c r="C81" s="88">
        <v>0</v>
      </c>
      <c r="D81" s="88">
        <v>12800</v>
      </c>
      <c r="E81" s="88">
        <v>16000</v>
      </c>
      <c r="F81" s="85">
        <v>16000</v>
      </c>
      <c r="G81" s="85">
        <v>16000</v>
      </c>
    </row>
    <row r="82" spans="1:7" x14ac:dyDescent="0.25">
      <c r="A82" s="45"/>
      <c r="B82" s="41" t="s">
        <v>88</v>
      </c>
      <c r="C82" s="97">
        <f>C84</f>
        <v>3599.15</v>
      </c>
      <c r="D82" s="97">
        <f>D83+D84</f>
        <v>5000</v>
      </c>
      <c r="E82" s="97">
        <f>E83+E84</f>
        <v>14150</v>
      </c>
      <c r="F82" s="97">
        <f>F83+F84</f>
        <v>14150</v>
      </c>
      <c r="G82" s="97">
        <f>G83+G84</f>
        <v>14150</v>
      </c>
    </row>
    <row r="83" spans="1:7" x14ac:dyDescent="0.25">
      <c r="A83" s="98">
        <v>31</v>
      </c>
      <c r="B83" s="43" t="s">
        <v>38</v>
      </c>
      <c r="C83" s="97">
        <v>0</v>
      </c>
      <c r="D83" s="88">
        <v>0</v>
      </c>
      <c r="E83" s="88">
        <v>9150</v>
      </c>
      <c r="F83" s="85">
        <v>9150</v>
      </c>
      <c r="G83" s="85">
        <v>9150</v>
      </c>
    </row>
    <row r="84" spans="1:7" x14ac:dyDescent="0.25">
      <c r="A84" s="56">
        <v>32</v>
      </c>
      <c r="B84" s="44" t="s">
        <v>39</v>
      </c>
      <c r="C84" s="88">
        <v>3599.15</v>
      </c>
      <c r="D84" s="88">
        <v>5000</v>
      </c>
      <c r="E84" s="88">
        <v>5000</v>
      </c>
      <c r="F84" s="85">
        <v>5000</v>
      </c>
      <c r="G84" s="85">
        <v>5000</v>
      </c>
    </row>
    <row r="85" spans="1:7" x14ac:dyDescent="0.25">
      <c r="A85" s="45">
        <v>6</v>
      </c>
      <c r="B85" s="41" t="s">
        <v>87</v>
      </c>
      <c r="C85" s="97">
        <f>C86</f>
        <v>1974</v>
      </c>
      <c r="D85" s="97">
        <f>D86</f>
        <v>1000</v>
      </c>
      <c r="E85" s="97">
        <f>E86</f>
        <v>9000</v>
      </c>
      <c r="F85" s="97">
        <f>F86</f>
        <v>9000</v>
      </c>
      <c r="G85" s="97">
        <f>G86</f>
        <v>9000</v>
      </c>
    </row>
    <row r="86" spans="1:7" x14ac:dyDescent="0.25">
      <c r="A86" s="98">
        <v>32</v>
      </c>
      <c r="B86" s="44" t="s">
        <v>39</v>
      </c>
      <c r="C86" s="88">
        <v>1974</v>
      </c>
      <c r="D86" s="88">
        <v>1000</v>
      </c>
      <c r="E86" s="88">
        <v>9000</v>
      </c>
      <c r="F86" s="85">
        <v>9000</v>
      </c>
      <c r="G86" s="85">
        <v>9000</v>
      </c>
    </row>
    <row r="87" spans="1:7" x14ac:dyDescent="0.25">
      <c r="A87" s="56" t="s">
        <v>33</v>
      </c>
      <c r="B87" s="47"/>
      <c r="C87" s="47"/>
      <c r="D87" s="47"/>
      <c r="E87" s="42"/>
      <c r="F87" s="42"/>
      <c r="G87" s="42"/>
    </row>
    <row r="90" spans="1:7" ht="15.75" x14ac:dyDescent="0.25">
      <c r="B90" s="152" t="s">
        <v>48</v>
      </c>
      <c r="C90" s="152"/>
      <c r="D90" s="152"/>
      <c r="E90" s="152"/>
      <c r="F90" s="152"/>
      <c r="G90" s="152"/>
    </row>
    <row r="91" spans="1:7" ht="18.75" x14ac:dyDescent="0.25">
      <c r="B91" s="31"/>
      <c r="C91" s="31"/>
      <c r="D91" s="31"/>
      <c r="E91" s="31"/>
      <c r="F91" s="31"/>
      <c r="G91" s="31"/>
    </row>
    <row r="92" spans="1:7" ht="25.5" x14ac:dyDescent="0.25">
      <c r="A92" s="36" t="s">
        <v>45</v>
      </c>
      <c r="B92" s="37" t="s">
        <v>22</v>
      </c>
      <c r="C92" s="38" t="s">
        <v>93</v>
      </c>
      <c r="D92" s="38" t="s">
        <v>92</v>
      </c>
      <c r="E92" s="36" t="s">
        <v>89</v>
      </c>
      <c r="F92" s="36" t="s">
        <v>90</v>
      </c>
      <c r="G92" s="36" t="s">
        <v>91</v>
      </c>
    </row>
    <row r="93" spans="1:7" x14ac:dyDescent="0.25">
      <c r="A93" s="39">
        <v>1</v>
      </c>
      <c r="B93" s="39">
        <v>2</v>
      </c>
      <c r="C93" s="39">
        <v>3</v>
      </c>
      <c r="D93" s="39">
        <v>4</v>
      </c>
      <c r="E93" s="39">
        <v>5</v>
      </c>
      <c r="F93" s="39">
        <v>6</v>
      </c>
      <c r="G93" s="39">
        <v>7</v>
      </c>
    </row>
    <row r="94" spans="1:7" x14ac:dyDescent="0.25">
      <c r="A94" s="58"/>
      <c r="B94" s="41" t="s">
        <v>36</v>
      </c>
      <c r="C94" s="90">
        <f t="shared" ref="C94:D94" si="0">C95</f>
        <v>122635.18</v>
      </c>
      <c r="D94" s="90">
        <f t="shared" si="0"/>
        <v>123454.79000000001</v>
      </c>
      <c r="E94" s="90">
        <f>E95</f>
        <v>140385.08000000002</v>
      </c>
      <c r="F94" s="90">
        <f>F95</f>
        <v>143705.08000000002</v>
      </c>
      <c r="G94" s="90">
        <f>G95</f>
        <v>143705.08000000002</v>
      </c>
    </row>
    <row r="95" spans="1:7" x14ac:dyDescent="0.25">
      <c r="A95" s="58" t="s">
        <v>95</v>
      </c>
      <c r="B95" s="41" t="s">
        <v>94</v>
      </c>
      <c r="C95" s="90">
        <f t="shared" ref="C95:D95" si="1">C98+C96</f>
        <v>122635.18</v>
      </c>
      <c r="D95" s="90">
        <f t="shared" si="1"/>
        <v>123454.79000000001</v>
      </c>
      <c r="E95" s="90">
        <f>E98+E96</f>
        <v>140385.08000000002</v>
      </c>
      <c r="F95" s="90">
        <f>F98+F96</f>
        <v>143705.08000000002</v>
      </c>
      <c r="G95" s="90">
        <f>G98+G96</f>
        <v>143705.08000000002</v>
      </c>
    </row>
    <row r="96" spans="1:7" ht="25.5" x14ac:dyDescent="0.25">
      <c r="A96" s="59" t="s">
        <v>96</v>
      </c>
      <c r="B96" s="41" t="s">
        <v>97</v>
      </c>
      <c r="C96" s="90">
        <f t="shared" ref="C96:D96" si="2">C97</f>
        <v>98046.95</v>
      </c>
      <c r="D96" s="90">
        <f t="shared" si="2"/>
        <v>111707.8</v>
      </c>
      <c r="E96" s="90">
        <f>E97</f>
        <v>111382.02</v>
      </c>
      <c r="F96" s="90">
        <f>F97</f>
        <v>111382.02</v>
      </c>
      <c r="G96" s="90">
        <f>G97</f>
        <v>111382.02</v>
      </c>
    </row>
    <row r="97" spans="1:7" ht="25.5" x14ac:dyDescent="0.25">
      <c r="A97" s="60"/>
      <c r="B97" s="46" t="s">
        <v>98</v>
      </c>
      <c r="C97" s="87">
        <v>98046.95</v>
      </c>
      <c r="D97" s="87">
        <v>111707.8</v>
      </c>
      <c r="E97" s="85">
        <v>111382.02</v>
      </c>
      <c r="F97" s="85">
        <v>111382.02</v>
      </c>
      <c r="G97" s="42">
        <v>111382.02</v>
      </c>
    </row>
    <row r="98" spans="1:7" ht="25.5" x14ac:dyDescent="0.25">
      <c r="A98" s="60" t="s">
        <v>99</v>
      </c>
      <c r="B98" s="96" t="s">
        <v>100</v>
      </c>
      <c r="C98" s="90">
        <f>C99+C100+C101+C102+C103+C104+C105+C106+C107+C108+C109+C110</f>
        <v>24588.229999999996</v>
      </c>
      <c r="D98" s="90">
        <f t="shared" ref="D98" si="3">D99+D100+D101+D102+D103+D104+D105+D106+D107+D108+D109+D110</f>
        <v>11746.99</v>
      </c>
      <c r="E98" s="90">
        <f>E99+E100+E101+E102+E103+E104+E105+E106+E107+E108+E109+E110</f>
        <v>29003.059999999998</v>
      </c>
      <c r="F98" s="90">
        <f>F99+F100+F101+F102+F103+F104+F105+F106+F107+F108+F109+F110</f>
        <v>32323.059999999998</v>
      </c>
      <c r="G98" s="90">
        <f>G99+G100+G101+G102+G103+G104+G105+G106+G107+G108+G109+G110</f>
        <v>32323.059999999998</v>
      </c>
    </row>
    <row r="99" spans="1:7" ht="25.5" x14ac:dyDescent="0.25">
      <c r="A99" s="60"/>
      <c r="B99" s="46" t="s">
        <v>106</v>
      </c>
      <c r="C99" s="87">
        <v>1280.76</v>
      </c>
      <c r="D99" s="87">
        <v>1332.85</v>
      </c>
      <c r="E99" s="87">
        <v>1212.5</v>
      </c>
      <c r="F99" s="85">
        <v>1212.5</v>
      </c>
      <c r="G99" s="85">
        <v>1212.5</v>
      </c>
    </row>
    <row r="100" spans="1:7" x14ac:dyDescent="0.25">
      <c r="A100" s="60"/>
      <c r="B100" s="46" t="s">
        <v>101</v>
      </c>
      <c r="C100" s="87">
        <v>0</v>
      </c>
      <c r="D100" s="87">
        <v>0</v>
      </c>
      <c r="E100" s="87">
        <v>1106</v>
      </c>
      <c r="F100" s="85">
        <v>4426</v>
      </c>
      <c r="G100" s="85">
        <v>4426</v>
      </c>
    </row>
    <row r="101" spans="1:7" ht="25.5" x14ac:dyDescent="0.25">
      <c r="A101" s="60"/>
      <c r="B101" s="46" t="s">
        <v>102</v>
      </c>
      <c r="C101" s="87">
        <v>16666.490000000002</v>
      </c>
      <c r="D101" s="87">
        <v>1480</v>
      </c>
      <c r="E101" s="87">
        <v>3500</v>
      </c>
      <c r="F101" s="85">
        <v>3500</v>
      </c>
      <c r="G101" s="85">
        <v>3500</v>
      </c>
    </row>
    <row r="102" spans="1:7" ht="38.25" x14ac:dyDescent="0.25">
      <c r="A102" s="60"/>
      <c r="B102" s="46" t="s">
        <v>107</v>
      </c>
      <c r="C102" s="87">
        <v>0</v>
      </c>
      <c r="D102" s="87">
        <v>3450</v>
      </c>
      <c r="E102" s="87">
        <v>5000</v>
      </c>
      <c r="F102" s="85">
        <v>5000</v>
      </c>
      <c r="G102" s="85">
        <v>5000</v>
      </c>
    </row>
    <row r="103" spans="1:7" ht="25.5" x14ac:dyDescent="0.25">
      <c r="A103" s="60"/>
      <c r="B103" s="46" t="s">
        <v>108</v>
      </c>
      <c r="C103" s="87">
        <v>1273.5999999999999</v>
      </c>
      <c r="D103" s="87">
        <v>1500</v>
      </c>
      <c r="E103" s="87">
        <v>750</v>
      </c>
      <c r="F103" s="85">
        <v>750</v>
      </c>
      <c r="G103" s="85">
        <v>750</v>
      </c>
    </row>
    <row r="104" spans="1:7" ht="25.5" x14ac:dyDescent="0.25">
      <c r="A104" s="60"/>
      <c r="B104" s="46" t="s">
        <v>103</v>
      </c>
      <c r="C104" s="87">
        <v>875.82</v>
      </c>
      <c r="D104" s="87">
        <v>1200</v>
      </c>
      <c r="E104" s="87">
        <v>1500</v>
      </c>
      <c r="F104" s="85">
        <v>1500</v>
      </c>
      <c r="G104" s="85">
        <v>1500</v>
      </c>
    </row>
    <row r="105" spans="1:7" ht="25.5" x14ac:dyDescent="0.25">
      <c r="A105" s="60"/>
      <c r="B105" s="46" t="s">
        <v>104</v>
      </c>
      <c r="C105" s="87">
        <v>0</v>
      </c>
      <c r="D105" s="87">
        <v>0</v>
      </c>
      <c r="E105" s="87">
        <v>275</v>
      </c>
      <c r="F105" s="85">
        <v>275</v>
      </c>
      <c r="G105" s="85">
        <v>275</v>
      </c>
    </row>
    <row r="106" spans="1:7" ht="38.25" x14ac:dyDescent="0.25">
      <c r="A106" s="60"/>
      <c r="B106" s="46" t="s">
        <v>105</v>
      </c>
      <c r="C106" s="87">
        <v>0</v>
      </c>
      <c r="D106" s="87">
        <v>0</v>
      </c>
      <c r="E106" s="87">
        <v>10229.56</v>
      </c>
      <c r="F106" s="85">
        <v>10229.56</v>
      </c>
      <c r="G106" s="85">
        <v>10229.56</v>
      </c>
    </row>
    <row r="107" spans="1:7" ht="25.5" x14ac:dyDescent="0.25">
      <c r="A107" s="60"/>
      <c r="B107" s="46" t="s">
        <v>112</v>
      </c>
      <c r="C107" s="87">
        <v>2290.4899999999998</v>
      </c>
      <c r="D107" s="87">
        <v>1785.14</v>
      </c>
      <c r="E107" s="87">
        <v>1000</v>
      </c>
      <c r="F107" s="85">
        <v>1000</v>
      </c>
      <c r="G107" s="85">
        <v>1000</v>
      </c>
    </row>
    <row r="108" spans="1:7" ht="38.25" x14ac:dyDescent="0.25">
      <c r="A108" s="60"/>
      <c r="B108" s="46" t="s">
        <v>109</v>
      </c>
      <c r="C108" s="87">
        <v>0</v>
      </c>
      <c r="D108" s="87">
        <v>199</v>
      </c>
      <c r="E108" s="87">
        <v>180</v>
      </c>
      <c r="F108" s="85">
        <v>180</v>
      </c>
      <c r="G108" s="85">
        <v>180</v>
      </c>
    </row>
    <row r="109" spans="1:7" ht="38.25" x14ac:dyDescent="0.25">
      <c r="A109" s="60"/>
      <c r="B109" s="46" t="s">
        <v>110</v>
      </c>
      <c r="C109" s="87">
        <v>2201.0700000000002</v>
      </c>
      <c r="D109" s="87">
        <v>800</v>
      </c>
      <c r="E109" s="87">
        <v>750</v>
      </c>
      <c r="F109" s="85">
        <v>750</v>
      </c>
      <c r="G109" s="85">
        <v>750</v>
      </c>
    </row>
    <row r="110" spans="1:7" ht="25.5" x14ac:dyDescent="0.25">
      <c r="A110" s="60"/>
      <c r="B110" s="46" t="s">
        <v>111</v>
      </c>
      <c r="C110" s="87">
        <v>0</v>
      </c>
      <c r="D110" s="87">
        <v>0</v>
      </c>
      <c r="E110" s="85">
        <v>3500</v>
      </c>
      <c r="F110" s="85">
        <v>3500</v>
      </c>
      <c r="G110" s="85">
        <v>3500</v>
      </c>
    </row>
    <row r="111" spans="1:7" x14ac:dyDescent="0.25">
      <c r="A111" s="60"/>
      <c r="B111" s="48"/>
      <c r="C111" s="48"/>
      <c r="D111" s="48"/>
      <c r="E111" s="42"/>
      <c r="F111" s="42"/>
      <c r="G111" s="42"/>
    </row>
    <row r="112" spans="1:7" x14ac:dyDescent="0.25">
      <c r="A112" s="61"/>
      <c r="B112" s="41"/>
      <c r="C112" s="43"/>
      <c r="D112" s="43"/>
      <c r="E112" s="42"/>
      <c r="F112" s="42"/>
      <c r="G112" s="42"/>
    </row>
    <row r="113" spans="1:7" x14ac:dyDescent="0.25">
      <c r="A113" s="60"/>
      <c r="B113" s="46"/>
      <c r="C113" s="46"/>
      <c r="D113" s="46"/>
      <c r="E113" s="42"/>
      <c r="F113" s="42"/>
      <c r="G113" s="42"/>
    </row>
    <row r="114" spans="1:7" x14ac:dyDescent="0.25">
      <c r="A114" s="60" t="s">
        <v>33</v>
      </c>
      <c r="B114" s="48"/>
      <c r="C114" s="48"/>
      <c r="D114" s="48"/>
      <c r="E114" s="42"/>
      <c r="F114" s="42"/>
      <c r="G114" s="42"/>
    </row>
  </sheetData>
  <protectedRanges>
    <protectedRange algorithmName="SHA-512" hashValue="R8frfBQ/MhInQYm+jLEgMwgPwCkrGPIUaxyIFLRSCn/+fIsUU6bmJDax/r7gTh2PEAEvgODYwg0rRRjqSM/oww==" saltValue="tbZzHO5lCNHCDH5y3XGZag==" spinCount="100000" sqref="B12" name="Range1"/>
    <protectedRange algorithmName="SHA-512" hashValue="R8frfBQ/MhInQYm+jLEgMwgPwCkrGPIUaxyIFLRSCn/+fIsUU6bmJDax/r7gTh2PEAEvgODYwg0rRRjqSM/oww==" saltValue="tbZzHO5lCNHCDH5y3XGZag==" spinCount="100000" sqref="B11" name="Range1_1"/>
    <protectedRange algorithmName="SHA-512" hashValue="R8frfBQ/MhInQYm+jLEgMwgPwCkrGPIUaxyIFLRSCn/+fIsUU6bmJDax/r7gTh2PEAEvgODYwg0rRRjqSM/oww==" saltValue="tbZzHO5lCNHCDH5y3XGZag==" spinCount="100000" sqref="B14" name="Range1_2"/>
    <protectedRange algorithmName="SHA-512" hashValue="R8frfBQ/MhInQYm+jLEgMwgPwCkrGPIUaxyIFLRSCn/+fIsUU6bmJDax/r7gTh2PEAEvgODYwg0rRRjqSM/oww==" saltValue="tbZzHO5lCNHCDH5y3XGZag==" spinCount="100000" sqref="B26 B65 B73" name="Range1_3"/>
    <protectedRange algorithmName="SHA-512" hashValue="R8frfBQ/MhInQYm+jLEgMwgPwCkrGPIUaxyIFLRSCn/+fIsUU6bmJDax/r7gTh2PEAEvgODYwg0rRRjqSM/oww==" saltValue="tbZzHO5lCNHCDH5y3XGZag==" spinCount="100000" sqref="B27 B66" name="Range1_4"/>
    <protectedRange algorithmName="SHA-512" hashValue="R8frfBQ/MhInQYm+jLEgMwgPwCkrGPIUaxyIFLRSCn/+fIsUU6bmJDax/r7gTh2PEAEvgODYwg0rRRjqSM/oww==" saltValue="tbZzHO5lCNHCDH5y3XGZag==" spinCount="100000" sqref="B28 B67 B78" name="Range1_5"/>
    <protectedRange algorithmName="SHA-512" hashValue="R8frfBQ/MhInQYm+jLEgMwgPwCkrGPIUaxyIFLRSCn/+fIsUU6bmJDax/r7gTh2PEAEvgODYwg0rRRjqSM/oww==" saltValue="tbZzHO5lCNHCDH5y3XGZag==" spinCount="100000" sqref="B32 B68 B74" name="Range1_6"/>
  </protectedRanges>
  <mergeCells count="4">
    <mergeCell ref="B90:G90"/>
    <mergeCell ref="A2:G2"/>
    <mergeCell ref="A4:G4"/>
    <mergeCell ref="A37:G37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  <rowBreaks count="2" manualBreakCount="2">
    <brk id="35" max="6" man="1"/>
    <brk id="88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opLeftCell="A4" workbookViewId="0"/>
  </sheetViews>
  <sheetFormatPr defaultColWidth="8.85546875" defaultRowHeight="15" x14ac:dyDescent="0.25"/>
  <cols>
    <col min="1" max="1" width="7.85546875" style="32" bestFit="1" customWidth="1"/>
    <col min="2" max="2" width="44.7109375" style="32" customWidth="1"/>
    <col min="3" max="4" width="19.5703125" style="32" customWidth="1"/>
    <col min="5" max="8" width="19.42578125" style="32" customWidth="1"/>
    <col min="9" max="10" width="25.28515625" style="32" customWidth="1"/>
    <col min="11" max="16384" width="8.85546875" style="32"/>
  </cols>
  <sheetData>
    <row r="1" spans="1:10" ht="18.75" x14ac:dyDescent="0.25">
      <c r="A1" s="62"/>
      <c r="B1" s="31"/>
      <c r="C1" s="31"/>
      <c r="D1" s="31"/>
      <c r="E1" s="31"/>
      <c r="F1" s="31"/>
      <c r="G1" s="31"/>
      <c r="H1" s="31"/>
      <c r="I1" s="31"/>
      <c r="J1" s="31"/>
    </row>
    <row r="2" spans="1:10" ht="15.6" customHeight="1" x14ac:dyDescent="0.25">
      <c r="A2" s="152" t="s">
        <v>49</v>
      </c>
      <c r="B2" s="152"/>
      <c r="C2" s="152"/>
      <c r="D2" s="152"/>
      <c r="E2" s="152"/>
      <c r="F2" s="152"/>
      <c r="G2" s="152"/>
      <c r="H2" s="57"/>
      <c r="I2" s="34"/>
      <c r="J2" s="34"/>
    </row>
    <row r="3" spans="1:10" ht="18.75" x14ac:dyDescent="0.25">
      <c r="A3" s="31"/>
      <c r="B3" s="31"/>
      <c r="C3" s="31"/>
      <c r="D3" s="31"/>
      <c r="E3" s="31"/>
      <c r="F3" s="31"/>
      <c r="G3" s="31"/>
      <c r="H3" s="31"/>
      <c r="I3" s="33"/>
      <c r="J3" s="33"/>
    </row>
    <row r="4" spans="1:10" ht="15.6" customHeight="1" x14ac:dyDescent="0.25">
      <c r="A4" s="152" t="s">
        <v>50</v>
      </c>
      <c r="B4" s="152"/>
      <c r="C4" s="152"/>
      <c r="D4" s="152"/>
      <c r="E4" s="152"/>
      <c r="F4" s="152"/>
      <c r="G4" s="152"/>
      <c r="H4" s="57"/>
      <c r="I4" s="35"/>
      <c r="J4" s="35"/>
    </row>
    <row r="5" spans="1:10" ht="18.75" x14ac:dyDescent="0.25">
      <c r="A5" s="31"/>
      <c r="B5" s="31"/>
      <c r="C5" s="31"/>
      <c r="D5" s="31"/>
      <c r="E5" s="31"/>
      <c r="F5" s="31"/>
      <c r="G5" s="31"/>
      <c r="H5" s="31"/>
      <c r="I5" s="33"/>
      <c r="J5" s="33"/>
    </row>
    <row r="6" spans="1:10" ht="25.5" x14ac:dyDescent="0.25">
      <c r="A6" s="36" t="s">
        <v>45</v>
      </c>
      <c r="B6" s="37" t="s">
        <v>22</v>
      </c>
      <c r="C6" s="38" t="s">
        <v>13</v>
      </c>
      <c r="D6" s="38" t="s">
        <v>23</v>
      </c>
      <c r="E6" s="36" t="s">
        <v>24</v>
      </c>
      <c r="F6" s="36" t="s">
        <v>25</v>
      </c>
      <c r="G6" s="36" t="s">
        <v>26</v>
      </c>
    </row>
    <row r="7" spans="1:10" s="40" customFormat="1" ht="11.25" x14ac:dyDescent="0.2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</row>
    <row r="8" spans="1:10" x14ac:dyDescent="0.25">
      <c r="A8" s="41">
        <v>8</v>
      </c>
      <c r="B8" s="41" t="s">
        <v>51</v>
      </c>
      <c r="C8" s="41"/>
      <c r="D8" s="41"/>
      <c r="E8" s="42"/>
      <c r="F8" s="42"/>
      <c r="G8" s="42"/>
    </row>
    <row r="9" spans="1:10" x14ac:dyDescent="0.25">
      <c r="A9" s="55">
        <v>84</v>
      </c>
      <c r="B9" s="43" t="s">
        <v>52</v>
      </c>
      <c r="C9" s="41"/>
      <c r="D9" s="41"/>
      <c r="E9" s="42"/>
      <c r="F9" s="42"/>
      <c r="G9" s="42"/>
    </row>
    <row r="10" spans="1:10" x14ac:dyDescent="0.25">
      <c r="A10" s="55" t="s">
        <v>33</v>
      </c>
      <c r="B10" s="47"/>
      <c r="C10" s="43"/>
      <c r="D10" s="43"/>
      <c r="E10" s="42"/>
      <c r="F10" s="42"/>
      <c r="G10" s="42"/>
    </row>
    <row r="11" spans="1:10" x14ac:dyDescent="0.25">
      <c r="A11" s="41">
        <v>5</v>
      </c>
      <c r="B11" s="50" t="s">
        <v>53</v>
      </c>
      <c r="C11" s="43"/>
      <c r="D11" s="43"/>
      <c r="E11" s="42"/>
      <c r="F11" s="42"/>
      <c r="G11" s="42"/>
    </row>
    <row r="12" spans="1:10" x14ac:dyDescent="0.25">
      <c r="A12" s="55">
        <v>54</v>
      </c>
      <c r="B12" s="51" t="s">
        <v>54</v>
      </c>
      <c r="C12" s="43"/>
      <c r="D12" s="43"/>
      <c r="E12" s="42"/>
      <c r="F12" s="42"/>
      <c r="G12" s="42"/>
    </row>
    <row r="13" spans="1:10" x14ac:dyDescent="0.25">
      <c r="A13" s="55" t="s">
        <v>33</v>
      </c>
      <c r="B13" s="50"/>
      <c r="C13" s="43"/>
      <c r="D13" s="43"/>
      <c r="E13" s="42"/>
      <c r="F13" s="42"/>
      <c r="G13" s="42"/>
    </row>
    <row r="16" spans="1:10" ht="15.75" x14ac:dyDescent="0.25">
      <c r="B16" s="152" t="s">
        <v>55</v>
      </c>
      <c r="C16" s="152"/>
      <c r="D16" s="152"/>
      <c r="E16" s="152"/>
      <c r="F16" s="152"/>
      <c r="G16" s="152"/>
    </row>
    <row r="17" spans="1:7" ht="18.75" x14ac:dyDescent="0.25">
      <c r="B17" s="31"/>
      <c r="C17" s="31"/>
      <c r="D17" s="31"/>
      <c r="E17" s="31"/>
      <c r="F17" s="31"/>
      <c r="G17" s="31"/>
    </row>
    <row r="18" spans="1:7" ht="25.5" x14ac:dyDescent="0.25">
      <c r="A18" s="36" t="s">
        <v>45</v>
      </c>
      <c r="B18" s="37" t="s">
        <v>22</v>
      </c>
      <c r="C18" s="38" t="s">
        <v>13</v>
      </c>
      <c r="D18" s="38" t="s">
        <v>23</v>
      </c>
      <c r="E18" s="36" t="s">
        <v>24</v>
      </c>
      <c r="F18" s="36" t="s">
        <v>25</v>
      </c>
      <c r="G18" s="36" t="s">
        <v>26</v>
      </c>
    </row>
    <row r="19" spans="1:7" ht="10.15" customHeight="1" x14ac:dyDescent="0.25">
      <c r="A19" s="39">
        <v>1</v>
      </c>
      <c r="B19" s="39">
        <v>2</v>
      </c>
      <c r="C19" s="39">
        <v>3</v>
      </c>
      <c r="D19" s="39">
        <v>4</v>
      </c>
      <c r="E19" s="39">
        <v>5</v>
      </c>
      <c r="F19" s="39">
        <v>6</v>
      </c>
      <c r="G19" s="39">
        <v>7</v>
      </c>
    </row>
    <row r="20" spans="1:7" x14ac:dyDescent="0.25">
      <c r="A20" s="41">
        <v>8</v>
      </c>
      <c r="B20" s="41" t="s">
        <v>70</v>
      </c>
      <c r="C20" s="41"/>
      <c r="D20" s="41"/>
      <c r="E20" s="42"/>
      <c r="F20" s="42"/>
      <c r="G20" s="42"/>
    </row>
    <row r="21" spans="1:7" x14ac:dyDescent="0.25">
      <c r="A21" s="55">
        <v>81</v>
      </c>
      <c r="B21" s="43" t="s">
        <v>71</v>
      </c>
      <c r="C21" s="43"/>
      <c r="D21" s="43"/>
      <c r="E21" s="42"/>
      <c r="F21" s="42"/>
      <c r="G21" s="42"/>
    </row>
    <row r="22" spans="1:7" x14ac:dyDescent="0.25">
      <c r="A22" s="79" t="s">
        <v>33</v>
      </c>
      <c r="B22" s="43"/>
      <c r="C22" s="63"/>
      <c r="D22" s="63"/>
      <c r="E22" s="63"/>
      <c r="F22" s="63"/>
      <c r="G22" s="63"/>
    </row>
    <row r="23" spans="1:7" x14ac:dyDescent="0.25">
      <c r="A23" s="63"/>
      <c r="B23" s="54"/>
      <c r="C23" s="63"/>
      <c r="D23" s="63"/>
      <c r="E23" s="63"/>
      <c r="F23" s="63"/>
      <c r="G23" s="63"/>
    </row>
    <row r="24" spans="1:7" x14ac:dyDescent="0.25">
      <c r="A24" s="63"/>
      <c r="B24" s="41" t="s">
        <v>56</v>
      </c>
      <c r="C24" s="63"/>
      <c r="D24" s="63"/>
      <c r="E24" s="63"/>
      <c r="F24" s="63"/>
      <c r="G24" s="63"/>
    </row>
    <row r="25" spans="1:7" x14ac:dyDescent="0.25">
      <c r="A25" s="41">
        <v>1</v>
      </c>
      <c r="B25" s="41" t="s">
        <v>46</v>
      </c>
      <c r="C25" s="41"/>
      <c r="D25" s="41"/>
      <c r="E25" s="42"/>
      <c r="F25" s="42"/>
      <c r="G25" s="42"/>
    </row>
    <row r="26" spans="1:7" x14ac:dyDescent="0.25">
      <c r="A26" s="55">
        <v>11</v>
      </c>
      <c r="B26" s="43" t="s">
        <v>46</v>
      </c>
      <c r="C26" s="43"/>
      <c r="D26" s="43"/>
      <c r="E26" s="42"/>
      <c r="F26" s="42"/>
      <c r="G26" s="42"/>
    </row>
    <row r="27" spans="1:7" x14ac:dyDescent="0.25">
      <c r="A27" s="79" t="s">
        <v>33</v>
      </c>
      <c r="B27" s="53"/>
      <c r="C27" s="63"/>
      <c r="D27" s="63"/>
      <c r="E27" s="63"/>
      <c r="F27" s="63"/>
      <c r="G27" s="63"/>
    </row>
    <row r="28" spans="1:7" x14ac:dyDescent="0.25">
      <c r="A28" s="41">
        <v>3</v>
      </c>
      <c r="B28" s="41" t="s">
        <v>68</v>
      </c>
      <c r="C28" s="41"/>
      <c r="D28" s="41"/>
      <c r="E28" s="42"/>
      <c r="F28" s="42"/>
      <c r="G28" s="42"/>
    </row>
    <row r="29" spans="1:7" x14ac:dyDescent="0.25">
      <c r="A29" s="55">
        <v>31</v>
      </c>
      <c r="B29" s="43" t="s">
        <v>47</v>
      </c>
      <c r="C29" s="43"/>
      <c r="D29" s="43"/>
      <c r="E29" s="42"/>
      <c r="F29" s="42"/>
      <c r="G29" s="42"/>
    </row>
    <row r="30" spans="1:7" x14ac:dyDescent="0.25">
      <c r="A30" s="41">
        <v>4</v>
      </c>
      <c r="B30" s="41" t="s">
        <v>69</v>
      </c>
      <c r="C30" s="41"/>
      <c r="D30" s="41"/>
      <c r="E30" s="42"/>
      <c r="F30" s="42"/>
      <c r="G30" s="42"/>
    </row>
    <row r="31" spans="1:7" x14ac:dyDescent="0.25">
      <c r="A31" s="55">
        <v>43</v>
      </c>
      <c r="B31" s="43" t="s">
        <v>67</v>
      </c>
      <c r="C31" s="43"/>
      <c r="D31" s="43"/>
      <c r="E31" s="42"/>
      <c r="F31" s="42"/>
      <c r="G31" s="42"/>
    </row>
    <row r="32" spans="1:7" x14ac:dyDescent="0.25">
      <c r="A32" s="55" t="s">
        <v>33</v>
      </c>
      <c r="B32" s="43"/>
      <c r="C32" s="43"/>
      <c r="D32" s="43"/>
      <c r="E32" s="42"/>
      <c r="F32" s="42"/>
      <c r="G32" s="42"/>
    </row>
  </sheetData>
  <mergeCells count="3">
    <mergeCell ref="B16:G16"/>
    <mergeCell ref="A2:G2"/>
    <mergeCell ref="A4:G4"/>
  </mergeCells>
  <pageMargins left="0.7" right="0.7" top="0.75" bottom="0.75" header="0.3" footer="0.3"/>
  <pageSetup paperSize="9"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6"/>
  <sheetViews>
    <sheetView tabSelected="1" zoomScale="115" zoomScaleNormal="115" workbookViewId="0">
      <selection activeCell="D14" sqref="D14"/>
    </sheetView>
  </sheetViews>
  <sheetFormatPr defaultColWidth="8.85546875" defaultRowHeight="15" x14ac:dyDescent="0.25"/>
  <cols>
    <col min="1" max="1" width="35.28515625" style="32" customWidth="1"/>
    <col min="2" max="2" width="34.28515625" style="32" customWidth="1"/>
    <col min="3" max="7" width="25.28515625" style="32" customWidth="1"/>
    <col min="8" max="16384" width="8.85546875" style="32"/>
  </cols>
  <sheetData>
    <row r="1" spans="1:7" ht="18.75" x14ac:dyDescent="0.25">
      <c r="A1" s="62"/>
      <c r="B1" s="31"/>
      <c r="C1" s="31"/>
      <c r="D1" s="31"/>
      <c r="E1" s="31"/>
      <c r="F1" s="33"/>
      <c r="G1" s="33"/>
    </row>
    <row r="2" spans="1:7" ht="15.75" x14ac:dyDescent="0.25">
      <c r="A2" s="152" t="s">
        <v>57</v>
      </c>
      <c r="B2" s="153"/>
      <c r="C2" s="153"/>
      <c r="D2" s="153"/>
      <c r="E2" s="153"/>
      <c r="F2" s="153"/>
      <c r="G2" s="153"/>
    </row>
    <row r="3" spans="1:7" ht="18.75" x14ac:dyDescent="0.25">
      <c r="A3" s="31"/>
      <c r="B3" s="31"/>
      <c r="C3" s="31"/>
      <c r="D3" s="31"/>
      <c r="E3" s="31"/>
      <c r="F3" s="33"/>
      <c r="G3" s="33"/>
    </row>
    <row r="4" spans="1:7" ht="25.5" x14ac:dyDescent="0.25">
      <c r="A4" s="36" t="s">
        <v>58</v>
      </c>
      <c r="B4" s="36" t="s">
        <v>22</v>
      </c>
      <c r="C4" s="38" t="s">
        <v>93</v>
      </c>
      <c r="D4" s="38" t="s">
        <v>92</v>
      </c>
      <c r="E4" s="36" t="s">
        <v>89</v>
      </c>
      <c r="F4" s="36" t="s">
        <v>90</v>
      </c>
      <c r="G4" s="36" t="s">
        <v>91</v>
      </c>
    </row>
    <row r="5" spans="1:7" s="40" customFormat="1" ht="11.25" x14ac:dyDescent="0.2">
      <c r="A5" s="39">
        <v>1</v>
      </c>
      <c r="B5" s="39">
        <v>2</v>
      </c>
      <c r="C5" s="39">
        <v>3</v>
      </c>
      <c r="D5" s="39">
        <v>4</v>
      </c>
      <c r="E5" s="39">
        <v>5</v>
      </c>
      <c r="F5" s="39">
        <v>6</v>
      </c>
      <c r="G5" s="39">
        <v>7</v>
      </c>
    </row>
    <row r="6" spans="1:7" ht="30" x14ac:dyDescent="0.25">
      <c r="A6" s="65" t="s">
        <v>113</v>
      </c>
      <c r="B6" s="103" t="s">
        <v>114</v>
      </c>
      <c r="C6" s="90">
        <f t="shared" ref="C6:C8" si="0">C7</f>
        <v>1316266.5099999998</v>
      </c>
      <c r="D6" s="90">
        <f t="shared" ref="D6:D8" si="1">D7</f>
        <v>1596864.79</v>
      </c>
      <c r="E6" s="90">
        <f t="shared" ref="E6:E8" si="2">E7</f>
        <v>1652385.08</v>
      </c>
      <c r="F6" s="90">
        <f t="shared" ref="F6:F8" si="3">F7</f>
        <v>1655705.08</v>
      </c>
      <c r="G6" s="90">
        <f t="shared" ref="G6:G8" si="4">G7</f>
        <v>1655705.08</v>
      </c>
    </row>
    <row r="7" spans="1:7" x14ac:dyDescent="0.25">
      <c r="A7" s="66" t="s">
        <v>167</v>
      </c>
      <c r="B7" s="65" t="s">
        <v>94</v>
      </c>
      <c r="C7" s="90">
        <f t="shared" si="0"/>
        <v>1316266.5099999998</v>
      </c>
      <c r="D7" s="90">
        <f t="shared" si="1"/>
        <v>1596864.79</v>
      </c>
      <c r="E7" s="90">
        <f t="shared" si="2"/>
        <v>1652385.08</v>
      </c>
      <c r="F7" s="90">
        <f t="shared" si="3"/>
        <v>1655705.08</v>
      </c>
      <c r="G7" s="90">
        <f t="shared" si="4"/>
        <v>1655705.08</v>
      </c>
    </row>
    <row r="8" spans="1:7" ht="25.5" x14ac:dyDescent="0.25">
      <c r="A8" s="68" t="s">
        <v>115</v>
      </c>
      <c r="B8" s="65" t="s">
        <v>116</v>
      </c>
      <c r="C8" s="90">
        <f t="shared" si="0"/>
        <v>1316266.5099999998</v>
      </c>
      <c r="D8" s="90">
        <f t="shared" si="1"/>
        <v>1596864.79</v>
      </c>
      <c r="E8" s="90">
        <f t="shared" si="2"/>
        <v>1652385.08</v>
      </c>
      <c r="F8" s="90">
        <f t="shared" si="3"/>
        <v>1655705.08</v>
      </c>
      <c r="G8" s="90">
        <f t="shared" si="4"/>
        <v>1655705.08</v>
      </c>
    </row>
    <row r="9" spans="1:7" ht="25.5" x14ac:dyDescent="0.25">
      <c r="A9" s="78" t="s">
        <v>117</v>
      </c>
      <c r="B9" s="65" t="s">
        <v>118</v>
      </c>
      <c r="C9" s="90">
        <f>C10</f>
        <v>1316266.5099999998</v>
      </c>
      <c r="D9" s="90">
        <f t="shared" ref="D9:G9" si="5">D10</f>
        <v>1596864.79</v>
      </c>
      <c r="E9" s="90">
        <f t="shared" si="5"/>
        <v>1652385.08</v>
      </c>
      <c r="F9" s="90">
        <f t="shared" si="5"/>
        <v>1655705.08</v>
      </c>
      <c r="G9" s="90">
        <f t="shared" si="5"/>
        <v>1655705.08</v>
      </c>
    </row>
    <row r="10" spans="1:7" s="64" customFormat="1" ht="23.25" x14ac:dyDescent="0.35">
      <c r="A10" s="78"/>
      <c r="B10" s="104" t="s">
        <v>119</v>
      </c>
      <c r="C10" s="105">
        <f>C12+C35+C58+C85+C114+C141+C168+C195</f>
        <v>1316266.5099999998</v>
      </c>
      <c r="D10" s="105">
        <f t="shared" ref="D10:G10" si="6">D12+D35+D58+D85+D114+D141+D168+D195</f>
        <v>1596864.79</v>
      </c>
      <c r="E10" s="105">
        <f t="shared" si="6"/>
        <v>1652385.08</v>
      </c>
      <c r="F10" s="105">
        <f t="shared" si="6"/>
        <v>1655705.08</v>
      </c>
      <c r="G10" s="105">
        <f t="shared" si="6"/>
        <v>1655705.08</v>
      </c>
    </row>
    <row r="11" spans="1:7" ht="20.25" x14ac:dyDescent="0.25">
      <c r="A11" s="106" t="s">
        <v>179</v>
      </c>
      <c r="B11" s="107" t="s">
        <v>180</v>
      </c>
      <c r="C11" s="85"/>
      <c r="D11" s="85"/>
      <c r="E11" s="85"/>
      <c r="F11" s="85"/>
      <c r="G11" s="93"/>
    </row>
    <row r="12" spans="1:7" ht="20.25" x14ac:dyDescent="0.3">
      <c r="A12" s="108" t="s">
        <v>122</v>
      </c>
      <c r="B12" s="109" t="s">
        <v>151</v>
      </c>
      <c r="C12" s="110">
        <f>C14+C18</f>
        <v>24588.229999999996</v>
      </c>
      <c r="D12" s="110">
        <f t="shared" ref="D12" si="7">SUM(D18+D24)</f>
        <v>11746.99</v>
      </c>
      <c r="E12" s="110">
        <f>E14+E18+E24+E26</f>
        <v>29003.059999999998</v>
      </c>
      <c r="F12" s="110">
        <f t="shared" ref="F12:G12" si="8">F14+F18+F24+F26</f>
        <v>32323.059999999998</v>
      </c>
      <c r="G12" s="110">
        <f t="shared" si="8"/>
        <v>32323.059999999998</v>
      </c>
    </row>
    <row r="13" spans="1:7" ht="15.75" x14ac:dyDescent="0.25">
      <c r="A13" s="111">
        <v>3</v>
      </c>
      <c r="B13" s="112" t="s">
        <v>37</v>
      </c>
      <c r="C13" s="113"/>
      <c r="D13" s="113"/>
      <c r="E13" s="113"/>
      <c r="F13" s="113"/>
      <c r="G13" s="114"/>
    </row>
    <row r="14" spans="1:7" ht="15.75" x14ac:dyDescent="0.25">
      <c r="A14" s="100" t="s">
        <v>168</v>
      </c>
      <c r="B14" s="41" t="s">
        <v>38</v>
      </c>
      <c r="C14" s="113">
        <f t="shared" ref="C14:D14" si="9">C15+C16+C17</f>
        <v>2149.42</v>
      </c>
      <c r="D14" s="113">
        <f t="shared" si="9"/>
        <v>0</v>
      </c>
      <c r="E14" s="113">
        <f>E15+E16+E17</f>
        <v>0</v>
      </c>
      <c r="F14" s="113">
        <f t="shared" ref="F14:G14" si="10">F15+F16+F17</f>
        <v>0</v>
      </c>
      <c r="G14" s="113">
        <f t="shared" si="10"/>
        <v>0</v>
      </c>
    </row>
    <row r="15" spans="1:7" ht="15.75" x14ac:dyDescent="0.25">
      <c r="A15" s="72" t="s">
        <v>169</v>
      </c>
      <c r="B15" s="71" t="s">
        <v>172</v>
      </c>
      <c r="C15" s="125">
        <v>1969.04</v>
      </c>
      <c r="D15" s="125">
        <v>0</v>
      </c>
      <c r="E15" s="125">
        <v>0</v>
      </c>
      <c r="F15" s="125">
        <v>0</v>
      </c>
      <c r="G15" s="125">
        <v>0</v>
      </c>
    </row>
    <row r="16" spans="1:7" ht="15.75" x14ac:dyDescent="0.25">
      <c r="A16" s="72" t="s">
        <v>170</v>
      </c>
      <c r="B16" s="71" t="s">
        <v>173</v>
      </c>
      <c r="C16" s="125">
        <v>0</v>
      </c>
      <c r="D16" s="125">
        <v>0</v>
      </c>
      <c r="E16" s="125">
        <v>0</v>
      </c>
      <c r="F16" s="125">
        <v>0</v>
      </c>
      <c r="G16" s="125">
        <v>0</v>
      </c>
    </row>
    <row r="17" spans="1:7" ht="15.75" x14ac:dyDescent="0.25">
      <c r="A17" s="72" t="s">
        <v>171</v>
      </c>
      <c r="B17" s="71" t="s">
        <v>174</v>
      </c>
      <c r="C17" s="125">
        <v>180.38</v>
      </c>
      <c r="D17" s="125">
        <v>0</v>
      </c>
      <c r="E17" s="125">
        <v>0</v>
      </c>
      <c r="F17" s="125">
        <v>0</v>
      </c>
      <c r="G17" s="125">
        <v>0</v>
      </c>
    </row>
    <row r="18" spans="1:7" x14ac:dyDescent="0.25">
      <c r="A18" s="100" t="s">
        <v>124</v>
      </c>
      <c r="B18" s="101" t="s">
        <v>39</v>
      </c>
      <c r="C18" s="90">
        <f>SUM(C19:C23)</f>
        <v>22438.809999999998</v>
      </c>
      <c r="D18" s="90">
        <f t="shared" ref="D18" si="11">SUM(D19:D23)</f>
        <v>10747.99</v>
      </c>
      <c r="E18" s="90">
        <f>E19+E20+E21+E22+E23</f>
        <v>14343.5</v>
      </c>
      <c r="F18" s="90">
        <f t="shared" ref="F18:G18" si="12">F19+F20+F21+F22+F23</f>
        <v>17663.5</v>
      </c>
      <c r="G18" s="90">
        <f t="shared" si="12"/>
        <v>17663.5</v>
      </c>
    </row>
    <row r="19" spans="1:7" x14ac:dyDescent="0.25">
      <c r="A19" s="72" t="s">
        <v>125</v>
      </c>
      <c r="B19" s="71" t="s">
        <v>126</v>
      </c>
      <c r="C19" s="85">
        <v>5108.54</v>
      </c>
      <c r="D19" s="85">
        <v>390</v>
      </c>
      <c r="E19" s="85">
        <v>450</v>
      </c>
      <c r="F19" s="85">
        <v>450</v>
      </c>
      <c r="G19" s="85">
        <v>450</v>
      </c>
    </row>
    <row r="20" spans="1:7" x14ac:dyDescent="0.25">
      <c r="A20" s="72" t="s">
        <v>127</v>
      </c>
      <c r="B20" s="71" t="s">
        <v>128</v>
      </c>
      <c r="C20" s="85">
        <v>7361.39</v>
      </c>
      <c r="D20" s="85">
        <v>339</v>
      </c>
      <c r="E20" s="85">
        <v>1306</v>
      </c>
      <c r="F20" s="85">
        <v>1306</v>
      </c>
      <c r="G20" s="85">
        <v>1306</v>
      </c>
    </row>
    <row r="21" spans="1:7" x14ac:dyDescent="0.25">
      <c r="A21" s="72" t="s">
        <v>129</v>
      </c>
      <c r="B21" s="71" t="s">
        <v>130</v>
      </c>
      <c r="C21" s="85">
        <v>7575.37</v>
      </c>
      <c r="D21" s="85">
        <v>6673.85</v>
      </c>
      <c r="E21" s="85">
        <v>9362.5</v>
      </c>
      <c r="F21" s="85">
        <v>12682.5</v>
      </c>
      <c r="G21" s="85">
        <v>12682.5</v>
      </c>
    </row>
    <row r="22" spans="1:7" s="64" customFormat="1" ht="25.5" x14ac:dyDescent="0.25">
      <c r="A22" s="72" t="s">
        <v>131</v>
      </c>
      <c r="B22" s="71" t="s">
        <v>132</v>
      </c>
      <c r="C22" s="85">
        <v>0</v>
      </c>
      <c r="D22" s="85">
        <v>0</v>
      </c>
      <c r="E22" s="85">
        <v>0</v>
      </c>
      <c r="F22" s="85">
        <v>0</v>
      </c>
      <c r="G22" s="85">
        <v>0</v>
      </c>
    </row>
    <row r="23" spans="1:7" x14ac:dyDescent="0.25">
      <c r="A23" s="102" t="s">
        <v>133</v>
      </c>
      <c r="B23" s="115" t="s">
        <v>134</v>
      </c>
      <c r="C23" s="85">
        <v>2393.5100000000002</v>
      </c>
      <c r="D23" s="85">
        <v>3345.14</v>
      </c>
      <c r="E23" s="85">
        <v>3225</v>
      </c>
      <c r="F23" s="85">
        <v>3225</v>
      </c>
      <c r="G23" s="85">
        <v>3225</v>
      </c>
    </row>
    <row r="24" spans="1:7" x14ac:dyDescent="0.25">
      <c r="A24" s="100" t="s">
        <v>181</v>
      </c>
      <c r="B24" s="101" t="s">
        <v>76</v>
      </c>
      <c r="C24" s="90">
        <f>SUM(C25)</f>
        <v>0</v>
      </c>
      <c r="D24" s="90">
        <f t="shared" ref="D24:G24" si="13">SUM(D25)</f>
        <v>999</v>
      </c>
      <c r="E24" s="90">
        <f t="shared" si="13"/>
        <v>11159.56</v>
      </c>
      <c r="F24" s="90">
        <f t="shared" si="13"/>
        <v>11159.56</v>
      </c>
      <c r="G24" s="90">
        <f t="shared" si="13"/>
        <v>11159.56</v>
      </c>
    </row>
    <row r="25" spans="1:7" x14ac:dyDescent="0.25">
      <c r="A25" s="72" t="s">
        <v>182</v>
      </c>
      <c r="B25" s="116" t="s">
        <v>137</v>
      </c>
      <c r="C25" s="85"/>
      <c r="D25" s="85">
        <v>999</v>
      </c>
      <c r="E25" s="85">
        <v>11159.56</v>
      </c>
      <c r="F25" s="85">
        <v>11159.56</v>
      </c>
      <c r="G25" s="85">
        <v>11159.56</v>
      </c>
    </row>
    <row r="26" spans="1:7" ht="31.5" x14ac:dyDescent="0.25">
      <c r="A26" s="117">
        <v>4</v>
      </c>
      <c r="B26" s="118" t="s">
        <v>40</v>
      </c>
      <c r="C26" s="113">
        <f t="shared" ref="C26:D26" si="14">SUM(C27+C29)</f>
        <v>0</v>
      </c>
      <c r="D26" s="113">
        <f t="shared" si="14"/>
        <v>0</v>
      </c>
      <c r="E26" s="113">
        <f>SUM(E27+E29)</f>
        <v>3500</v>
      </c>
      <c r="F26" s="113">
        <f t="shared" ref="F26:G26" si="15">SUM(F27+F29)</f>
        <v>3500</v>
      </c>
      <c r="G26" s="113">
        <f t="shared" si="15"/>
        <v>3500</v>
      </c>
    </row>
    <row r="27" spans="1:7" ht="31.5" x14ac:dyDescent="0.25">
      <c r="A27" s="100" t="s">
        <v>138</v>
      </c>
      <c r="B27" s="119" t="s">
        <v>139</v>
      </c>
      <c r="C27" s="85">
        <f>SUM(C28)</f>
        <v>0</v>
      </c>
      <c r="D27" s="85">
        <f t="shared" ref="D27:G27" si="16">SUM(D28)</f>
        <v>0</v>
      </c>
      <c r="E27" s="85">
        <f t="shared" si="16"/>
        <v>0</v>
      </c>
      <c r="F27" s="85">
        <f t="shared" si="16"/>
        <v>0</v>
      </c>
      <c r="G27" s="85">
        <f t="shared" si="16"/>
        <v>0</v>
      </c>
    </row>
    <row r="28" spans="1:7" ht="15.75" x14ac:dyDescent="0.25">
      <c r="A28" s="72" t="s">
        <v>140</v>
      </c>
      <c r="B28" s="120" t="s">
        <v>141</v>
      </c>
      <c r="C28" s="85"/>
      <c r="D28" s="85"/>
      <c r="E28" s="85"/>
      <c r="F28" s="85"/>
      <c r="G28" s="93"/>
    </row>
    <row r="29" spans="1:7" ht="31.5" x14ac:dyDescent="0.25">
      <c r="A29" s="100" t="s">
        <v>142</v>
      </c>
      <c r="B29" s="119" t="s">
        <v>78</v>
      </c>
      <c r="C29" s="85">
        <f>SUM(C30:C32)</f>
        <v>0</v>
      </c>
      <c r="D29" s="85">
        <f t="shared" ref="D29" si="17">SUM(D30:D32)</f>
        <v>0</v>
      </c>
      <c r="E29" s="85">
        <f>E30</f>
        <v>3500</v>
      </c>
      <c r="F29" s="85">
        <f t="shared" ref="F29:G29" si="18">F30</f>
        <v>3500</v>
      </c>
      <c r="G29" s="85">
        <f t="shared" si="18"/>
        <v>3500</v>
      </c>
    </row>
    <row r="30" spans="1:7" x14ac:dyDescent="0.25">
      <c r="A30" s="72" t="s">
        <v>143</v>
      </c>
      <c r="B30" s="71" t="s">
        <v>144</v>
      </c>
      <c r="C30" s="85">
        <v>0</v>
      </c>
      <c r="D30" s="85">
        <v>0</v>
      </c>
      <c r="E30" s="85">
        <v>3500</v>
      </c>
      <c r="F30" s="85">
        <v>3500</v>
      </c>
      <c r="G30" s="85">
        <v>3500</v>
      </c>
    </row>
    <row r="31" spans="1:7" x14ac:dyDescent="0.25">
      <c r="A31" s="72" t="s">
        <v>145</v>
      </c>
      <c r="B31" s="71" t="s">
        <v>146</v>
      </c>
      <c r="C31" s="85">
        <v>0</v>
      </c>
      <c r="D31" s="85">
        <v>0</v>
      </c>
      <c r="E31" s="85">
        <v>0</v>
      </c>
      <c r="F31" s="85">
        <v>0</v>
      </c>
      <c r="G31" s="85">
        <v>0</v>
      </c>
    </row>
    <row r="32" spans="1:7" ht="26.25" x14ac:dyDescent="0.25">
      <c r="A32" s="72" t="s">
        <v>147</v>
      </c>
      <c r="B32" s="121" t="s">
        <v>148</v>
      </c>
      <c r="C32" s="85">
        <v>0</v>
      </c>
      <c r="D32" s="85">
        <v>0</v>
      </c>
      <c r="E32" s="85">
        <v>0</v>
      </c>
      <c r="F32" s="85">
        <v>0</v>
      </c>
      <c r="G32" s="85">
        <v>0</v>
      </c>
    </row>
    <row r="33" spans="1:7" x14ac:dyDescent="0.25">
      <c r="A33" s="68" t="s">
        <v>65</v>
      </c>
      <c r="B33" s="65" t="s">
        <v>66</v>
      </c>
      <c r="C33" s="85"/>
      <c r="D33" s="85"/>
      <c r="E33" s="85"/>
      <c r="F33" s="85"/>
      <c r="G33" s="85"/>
    </row>
    <row r="34" spans="1:7" ht="20.25" x14ac:dyDescent="0.25">
      <c r="A34" s="106" t="s">
        <v>120</v>
      </c>
      <c r="B34" s="107" t="s">
        <v>121</v>
      </c>
      <c r="C34" s="85"/>
      <c r="D34" s="85"/>
      <c r="E34" s="85"/>
      <c r="F34" s="85"/>
      <c r="G34" s="93"/>
    </row>
    <row r="35" spans="1:7" ht="20.25" x14ac:dyDescent="0.3">
      <c r="A35" s="108" t="s">
        <v>122</v>
      </c>
      <c r="B35" s="109" t="s">
        <v>123</v>
      </c>
      <c r="C35" s="110">
        <f t="shared" ref="C35:D35" si="19">SUM(C37+C43)</f>
        <v>98046.95</v>
      </c>
      <c r="D35" s="110">
        <f t="shared" si="19"/>
        <v>111707.8</v>
      </c>
      <c r="E35" s="110">
        <f>SUM(E37+E43)</f>
        <v>111382.02</v>
      </c>
      <c r="F35" s="110">
        <f t="shared" ref="F35:G35" si="20">SUM(F37+F43)</f>
        <v>111382.02</v>
      </c>
      <c r="G35" s="110">
        <f t="shared" si="20"/>
        <v>111382.02</v>
      </c>
    </row>
    <row r="36" spans="1:7" ht="15.75" x14ac:dyDescent="0.25">
      <c r="A36" s="111">
        <v>3</v>
      </c>
      <c r="B36" s="112" t="s">
        <v>37</v>
      </c>
      <c r="C36" s="113"/>
      <c r="D36" s="113"/>
      <c r="E36" s="113"/>
      <c r="F36" s="113"/>
      <c r="G36" s="114"/>
    </row>
    <row r="37" spans="1:7" x14ac:dyDescent="0.25">
      <c r="A37" s="100" t="s">
        <v>124</v>
      </c>
      <c r="B37" s="101" t="s">
        <v>39</v>
      </c>
      <c r="C37" s="90">
        <f>SUM(C38:C42)</f>
        <v>97748.67</v>
      </c>
      <c r="D37" s="90">
        <f t="shared" ref="D37:G37" si="21">SUM(D38:D42)</f>
        <v>111090</v>
      </c>
      <c r="E37" s="90">
        <f t="shared" si="21"/>
        <v>110770</v>
      </c>
      <c r="F37" s="90">
        <f t="shared" si="21"/>
        <v>110770</v>
      </c>
      <c r="G37" s="90">
        <f t="shared" si="21"/>
        <v>110770</v>
      </c>
    </row>
    <row r="38" spans="1:7" x14ac:dyDescent="0.25">
      <c r="A38" s="72" t="s">
        <v>125</v>
      </c>
      <c r="B38" s="71" t="s">
        <v>126</v>
      </c>
      <c r="C38" s="85">
        <v>39466.33</v>
      </c>
      <c r="D38" s="85">
        <v>40900</v>
      </c>
      <c r="E38" s="85">
        <v>37050</v>
      </c>
      <c r="F38" s="85">
        <v>37050</v>
      </c>
      <c r="G38" s="85">
        <v>37050</v>
      </c>
    </row>
    <row r="39" spans="1:7" x14ac:dyDescent="0.25">
      <c r="A39" s="72" t="s">
        <v>127</v>
      </c>
      <c r="B39" s="71" t="s">
        <v>128</v>
      </c>
      <c r="C39" s="85">
        <v>25407.45</v>
      </c>
      <c r="D39" s="85">
        <v>26740</v>
      </c>
      <c r="E39" s="85">
        <v>27900</v>
      </c>
      <c r="F39" s="85">
        <v>27900</v>
      </c>
      <c r="G39" s="85">
        <v>27900</v>
      </c>
    </row>
    <row r="40" spans="1:7" x14ac:dyDescent="0.25">
      <c r="A40" s="72" t="s">
        <v>129</v>
      </c>
      <c r="B40" s="71" t="s">
        <v>130</v>
      </c>
      <c r="C40" s="85">
        <v>30978.17</v>
      </c>
      <c r="D40" s="85">
        <v>40770</v>
      </c>
      <c r="E40" s="85">
        <v>43150</v>
      </c>
      <c r="F40" s="85">
        <v>43150</v>
      </c>
      <c r="G40" s="85">
        <v>43150</v>
      </c>
    </row>
    <row r="41" spans="1:7" ht="25.5" x14ac:dyDescent="0.25">
      <c r="A41" s="72" t="s">
        <v>131</v>
      </c>
      <c r="B41" s="71" t="s">
        <v>132</v>
      </c>
      <c r="C41" s="85">
        <v>0</v>
      </c>
      <c r="D41" s="85">
        <v>0</v>
      </c>
      <c r="E41" s="85">
        <v>0</v>
      </c>
      <c r="F41" s="85">
        <v>0</v>
      </c>
      <c r="G41" s="85">
        <v>0</v>
      </c>
    </row>
    <row r="42" spans="1:7" x14ac:dyDescent="0.25">
      <c r="A42" s="102" t="s">
        <v>133</v>
      </c>
      <c r="B42" s="115" t="s">
        <v>134</v>
      </c>
      <c r="C42" s="85">
        <v>1896.72</v>
      </c>
      <c r="D42" s="85">
        <v>2680</v>
      </c>
      <c r="E42" s="85">
        <v>2670</v>
      </c>
      <c r="F42" s="85">
        <v>2670</v>
      </c>
      <c r="G42" s="85">
        <v>2670</v>
      </c>
    </row>
    <row r="43" spans="1:7" x14ac:dyDescent="0.25">
      <c r="A43" s="100" t="s">
        <v>135</v>
      </c>
      <c r="B43" s="101" t="s">
        <v>76</v>
      </c>
      <c r="C43" s="90">
        <f>SUM(C44)</f>
        <v>298.27999999999997</v>
      </c>
      <c r="D43" s="90">
        <f t="shared" ref="D43:G43" si="22">SUM(D44)</f>
        <v>617.79999999999995</v>
      </c>
      <c r="E43" s="90">
        <f t="shared" si="22"/>
        <v>612.02</v>
      </c>
      <c r="F43" s="90">
        <f t="shared" si="22"/>
        <v>612.02</v>
      </c>
      <c r="G43" s="90">
        <f t="shared" si="22"/>
        <v>612.02</v>
      </c>
    </row>
    <row r="44" spans="1:7" x14ac:dyDescent="0.25">
      <c r="A44" s="72" t="s">
        <v>136</v>
      </c>
      <c r="B44" s="116" t="s">
        <v>137</v>
      </c>
      <c r="C44" s="85">
        <v>298.27999999999997</v>
      </c>
      <c r="D44" s="85">
        <v>617.79999999999995</v>
      </c>
      <c r="E44" s="85">
        <v>612.02</v>
      </c>
      <c r="F44" s="85">
        <v>612.02</v>
      </c>
      <c r="G44" s="85">
        <v>612.02</v>
      </c>
    </row>
    <row r="45" spans="1:7" ht="31.5" x14ac:dyDescent="0.25">
      <c r="A45" s="117">
        <v>4</v>
      </c>
      <c r="B45" s="118" t="s">
        <v>40</v>
      </c>
      <c r="C45" s="113">
        <f t="shared" ref="C45:D45" si="23">SUM(C46+C48)</f>
        <v>0</v>
      </c>
      <c r="D45" s="113">
        <f t="shared" si="23"/>
        <v>0</v>
      </c>
      <c r="E45" s="113">
        <f>SUM(E46+E48)</f>
        <v>0</v>
      </c>
      <c r="F45" s="113">
        <f t="shared" ref="F45:G45" si="24">SUM(F46+F48)</f>
        <v>0</v>
      </c>
      <c r="G45" s="113">
        <f t="shared" si="24"/>
        <v>0</v>
      </c>
    </row>
    <row r="46" spans="1:7" ht="31.5" x14ac:dyDescent="0.25">
      <c r="A46" s="100" t="s">
        <v>138</v>
      </c>
      <c r="B46" s="119" t="s">
        <v>139</v>
      </c>
      <c r="C46" s="85">
        <f>SUM(C47)</f>
        <v>0</v>
      </c>
      <c r="D46" s="85">
        <f t="shared" ref="D46:G47" si="25">SUM(D47)</f>
        <v>0</v>
      </c>
      <c r="E46" s="85">
        <f t="shared" si="25"/>
        <v>0</v>
      </c>
      <c r="F46" s="85">
        <f t="shared" si="25"/>
        <v>0</v>
      </c>
      <c r="G46" s="85">
        <f t="shared" si="25"/>
        <v>0</v>
      </c>
    </row>
    <row r="47" spans="1:7" ht="15.75" x14ac:dyDescent="0.25">
      <c r="A47" s="72" t="s">
        <v>140</v>
      </c>
      <c r="B47" s="120" t="s">
        <v>141</v>
      </c>
      <c r="C47" s="85">
        <f>SUM(C48)</f>
        <v>0</v>
      </c>
      <c r="D47" s="85">
        <f t="shared" si="25"/>
        <v>0</v>
      </c>
      <c r="E47" s="85">
        <f t="shared" si="25"/>
        <v>0</v>
      </c>
      <c r="F47" s="85">
        <f t="shared" si="25"/>
        <v>0</v>
      </c>
      <c r="G47" s="85">
        <f t="shared" si="25"/>
        <v>0</v>
      </c>
    </row>
    <row r="48" spans="1:7" ht="31.5" x14ac:dyDescent="0.25">
      <c r="A48" s="100" t="s">
        <v>142</v>
      </c>
      <c r="B48" s="119" t="s">
        <v>78</v>
      </c>
      <c r="C48" s="90">
        <f>SUM(C49:C51)</f>
        <v>0</v>
      </c>
      <c r="D48" s="90">
        <f t="shared" ref="D48:G48" si="26">SUM(D49:D51)</f>
        <v>0</v>
      </c>
      <c r="E48" s="90">
        <f t="shared" si="26"/>
        <v>0</v>
      </c>
      <c r="F48" s="90">
        <f t="shared" si="26"/>
        <v>0</v>
      </c>
      <c r="G48" s="90">
        <f t="shared" si="26"/>
        <v>0</v>
      </c>
    </row>
    <row r="49" spans="1:7" x14ac:dyDescent="0.25">
      <c r="A49" s="72" t="s">
        <v>143</v>
      </c>
      <c r="B49" s="71" t="s">
        <v>144</v>
      </c>
      <c r="C49" s="85">
        <v>0</v>
      </c>
      <c r="D49" s="85">
        <v>0</v>
      </c>
      <c r="E49" s="85">
        <v>0</v>
      </c>
      <c r="F49" s="85">
        <v>0</v>
      </c>
      <c r="G49" s="85">
        <v>0</v>
      </c>
    </row>
    <row r="50" spans="1:7" x14ac:dyDescent="0.25">
      <c r="A50" s="72" t="s">
        <v>145</v>
      </c>
      <c r="B50" s="71" t="s">
        <v>146</v>
      </c>
      <c r="C50" s="85">
        <v>0</v>
      </c>
      <c r="D50" s="85">
        <v>0</v>
      </c>
      <c r="E50" s="85">
        <v>0</v>
      </c>
      <c r="F50" s="85">
        <v>0</v>
      </c>
      <c r="G50" s="85">
        <v>0</v>
      </c>
    </row>
    <row r="51" spans="1:7" ht="26.25" x14ac:dyDescent="0.25">
      <c r="A51" s="102" t="s">
        <v>147</v>
      </c>
      <c r="B51" s="121" t="s">
        <v>148</v>
      </c>
      <c r="C51" s="85">
        <v>0</v>
      </c>
      <c r="D51" s="85">
        <v>0</v>
      </c>
      <c r="E51" s="85">
        <v>0</v>
      </c>
      <c r="F51" s="85">
        <v>0</v>
      </c>
      <c r="G51" s="85">
        <v>0</v>
      </c>
    </row>
    <row r="52" spans="1:7" x14ac:dyDescent="0.25">
      <c r="A52" s="68" t="s">
        <v>65</v>
      </c>
      <c r="B52" s="65" t="s">
        <v>66</v>
      </c>
      <c r="C52" s="85"/>
      <c r="D52" s="85"/>
      <c r="E52" s="85"/>
      <c r="F52" s="85"/>
      <c r="G52" s="85"/>
    </row>
    <row r="53" spans="1:7" x14ac:dyDescent="0.25">
      <c r="A53" s="69" t="s">
        <v>60</v>
      </c>
      <c r="B53" s="67" t="s">
        <v>59</v>
      </c>
      <c r="C53" s="85"/>
      <c r="D53" s="85"/>
      <c r="E53" s="85"/>
      <c r="F53" s="85"/>
      <c r="G53" s="93"/>
    </row>
    <row r="54" spans="1:7" x14ac:dyDescent="0.25">
      <c r="A54" s="70" t="s">
        <v>61</v>
      </c>
      <c r="B54" s="71" t="s">
        <v>62</v>
      </c>
      <c r="C54" s="85"/>
      <c r="D54" s="85"/>
      <c r="E54" s="85"/>
      <c r="F54" s="85"/>
      <c r="G54" s="93"/>
    </row>
    <row r="55" spans="1:7" x14ac:dyDescent="0.25">
      <c r="A55" s="72" t="s">
        <v>63</v>
      </c>
      <c r="B55" s="71" t="s">
        <v>64</v>
      </c>
      <c r="C55" s="85"/>
      <c r="D55" s="85"/>
      <c r="E55" s="85"/>
      <c r="F55" s="85"/>
      <c r="G55" s="93"/>
    </row>
    <row r="56" spans="1:7" x14ac:dyDescent="0.25">
      <c r="A56" s="73" t="s">
        <v>44</v>
      </c>
      <c r="B56" s="73"/>
      <c r="C56" s="85"/>
      <c r="D56" s="85"/>
      <c r="E56" s="85"/>
      <c r="F56" s="85"/>
      <c r="G56" s="93"/>
    </row>
    <row r="57" spans="1:7" ht="40.5" x14ac:dyDescent="0.25">
      <c r="A57" s="106" t="s">
        <v>149</v>
      </c>
      <c r="B57" s="107" t="s">
        <v>150</v>
      </c>
      <c r="C57" s="85"/>
      <c r="D57" s="85"/>
      <c r="E57" s="85"/>
      <c r="F57" s="85"/>
      <c r="G57" s="93"/>
    </row>
    <row r="58" spans="1:7" ht="20.25" x14ac:dyDescent="0.3">
      <c r="A58" s="108" t="s">
        <v>122</v>
      </c>
      <c r="B58" s="109" t="s">
        <v>151</v>
      </c>
      <c r="C58" s="110">
        <f>C60+C64+C70+C72</f>
        <v>59685.969999999994</v>
      </c>
      <c r="D58" s="110">
        <f>D60+D72+D64+D70</f>
        <v>60000</v>
      </c>
      <c r="E58" s="110">
        <f>E60+E64+E70+E72</f>
        <v>65000</v>
      </c>
      <c r="F58" s="110">
        <f t="shared" ref="F58:G58" si="27">F60+F64+F70+F72</f>
        <v>65000</v>
      </c>
      <c r="G58" s="110">
        <f t="shared" si="27"/>
        <v>65000</v>
      </c>
    </row>
    <row r="59" spans="1:7" ht="15.75" x14ac:dyDescent="0.25">
      <c r="A59" s="111">
        <v>3</v>
      </c>
      <c r="B59" s="112" t="s">
        <v>37</v>
      </c>
      <c r="C59" s="113">
        <f>C60+C64+C70</f>
        <v>57313.549999999996</v>
      </c>
      <c r="D59" s="113">
        <f>D60+D64+D70</f>
        <v>55000</v>
      </c>
      <c r="E59" s="113">
        <f t="shared" ref="E59:G59" si="28">E60+E64+E70</f>
        <v>58500</v>
      </c>
      <c r="F59" s="113">
        <f t="shared" si="28"/>
        <v>58500</v>
      </c>
      <c r="G59" s="113">
        <f t="shared" si="28"/>
        <v>58500</v>
      </c>
    </row>
    <row r="60" spans="1:7" ht="15.75" x14ac:dyDescent="0.25">
      <c r="A60" s="100" t="s">
        <v>168</v>
      </c>
      <c r="B60" s="41" t="s">
        <v>38</v>
      </c>
      <c r="C60" s="113">
        <f t="shared" ref="C60" si="29">C61+C62+C63</f>
        <v>14501.859999999999</v>
      </c>
      <c r="D60" s="113">
        <f>D61+D62+D63</f>
        <v>12850</v>
      </c>
      <c r="E60" s="113">
        <f>E61+E62+E63</f>
        <v>12850</v>
      </c>
      <c r="F60" s="113">
        <f t="shared" ref="F60:G60" si="30">F61+F62+F63</f>
        <v>12850</v>
      </c>
      <c r="G60" s="113">
        <f t="shared" si="30"/>
        <v>12850</v>
      </c>
    </row>
    <row r="61" spans="1:7" ht="15.75" x14ac:dyDescent="0.25">
      <c r="A61" s="72" t="s">
        <v>169</v>
      </c>
      <c r="B61" s="71" t="s">
        <v>172</v>
      </c>
      <c r="C61" s="125">
        <v>2206.81</v>
      </c>
      <c r="D61" s="125">
        <v>5000</v>
      </c>
      <c r="E61" s="125">
        <v>5000</v>
      </c>
      <c r="F61" s="125">
        <v>5000</v>
      </c>
      <c r="G61" s="125">
        <v>5000</v>
      </c>
    </row>
    <row r="62" spans="1:7" ht="15.75" x14ac:dyDescent="0.25">
      <c r="A62" s="72" t="s">
        <v>170</v>
      </c>
      <c r="B62" s="71" t="s">
        <v>173</v>
      </c>
      <c r="C62" s="125">
        <v>10951.14</v>
      </c>
      <c r="D62" s="125">
        <v>7000</v>
      </c>
      <c r="E62" s="125">
        <v>7000</v>
      </c>
      <c r="F62" s="125">
        <v>7000</v>
      </c>
      <c r="G62" s="125">
        <v>7000</v>
      </c>
    </row>
    <row r="63" spans="1:7" ht="15.75" x14ac:dyDescent="0.25">
      <c r="A63" s="72" t="s">
        <v>171</v>
      </c>
      <c r="B63" s="71" t="s">
        <v>174</v>
      </c>
      <c r="C63" s="125">
        <v>1343.91</v>
      </c>
      <c r="D63" s="125">
        <v>850</v>
      </c>
      <c r="E63" s="125">
        <v>850</v>
      </c>
      <c r="F63" s="125">
        <v>850</v>
      </c>
      <c r="G63" s="125">
        <v>850</v>
      </c>
    </row>
    <row r="64" spans="1:7" x14ac:dyDescent="0.25">
      <c r="A64" s="100" t="s">
        <v>124</v>
      </c>
      <c r="B64" s="101" t="s">
        <v>39</v>
      </c>
      <c r="C64" s="90">
        <f>SUM(C65:C69)</f>
        <v>41603.129999999997</v>
      </c>
      <c r="D64" s="90">
        <f>SUM(D65:D69)</f>
        <v>41250</v>
      </c>
      <c r="E64" s="90">
        <f>SUM(E65:E69)</f>
        <v>44750</v>
      </c>
      <c r="F64" s="90">
        <f t="shared" ref="F64:G64" si="31">SUM(F65:F69)</f>
        <v>44750</v>
      </c>
      <c r="G64" s="90">
        <f t="shared" si="31"/>
        <v>44750</v>
      </c>
    </row>
    <row r="65" spans="1:7" x14ac:dyDescent="0.25">
      <c r="A65" s="72" t="s">
        <v>125</v>
      </c>
      <c r="B65" s="71" t="s">
        <v>126</v>
      </c>
      <c r="C65" s="85">
        <v>9230.9699999999993</v>
      </c>
      <c r="D65" s="85">
        <v>10100</v>
      </c>
      <c r="E65" s="85">
        <v>10000</v>
      </c>
      <c r="F65" s="85">
        <v>10000</v>
      </c>
      <c r="G65" s="85">
        <v>10000</v>
      </c>
    </row>
    <row r="66" spans="1:7" x14ac:dyDescent="0.25">
      <c r="A66" s="72" t="s">
        <v>127</v>
      </c>
      <c r="B66" s="71" t="s">
        <v>128</v>
      </c>
      <c r="C66" s="85">
        <v>12595.28</v>
      </c>
      <c r="D66" s="85">
        <v>15600</v>
      </c>
      <c r="E66" s="85">
        <v>16700</v>
      </c>
      <c r="F66" s="85">
        <v>16700</v>
      </c>
      <c r="G66" s="85">
        <v>16700</v>
      </c>
    </row>
    <row r="67" spans="1:7" x14ac:dyDescent="0.25">
      <c r="A67" s="72" t="s">
        <v>129</v>
      </c>
      <c r="B67" s="71" t="s">
        <v>130</v>
      </c>
      <c r="C67" s="85">
        <v>16273.45</v>
      </c>
      <c r="D67" s="85">
        <v>13550</v>
      </c>
      <c r="E67" s="85">
        <v>16050</v>
      </c>
      <c r="F67" s="85">
        <v>16050</v>
      </c>
      <c r="G67" s="85">
        <v>16050</v>
      </c>
    </row>
    <row r="68" spans="1:7" ht="25.5" x14ac:dyDescent="0.25">
      <c r="A68" s="72" t="s">
        <v>131</v>
      </c>
      <c r="B68" s="71" t="s">
        <v>132</v>
      </c>
      <c r="C68" s="85">
        <v>0</v>
      </c>
      <c r="D68" s="85">
        <v>50</v>
      </c>
      <c r="E68" s="85">
        <v>50</v>
      </c>
      <c r="F68" s="85">
        <v>50</v>
      </c>
      <c r="G68" s="85">
        <v>50</v>
      </c>
    </row>
    <row r="69" spans="1:7" x14ac:dyDescent="0.25">
      <c r="A69" s="102" t="s">
        <v>133</v>
      </c>
      <c r="B69" s="115" t="s">
        <v>134</v>
      </c>
      <c r="C69" s="85">
        <v>3503.43</v>
      </c>
      <c r="D69" s="85">
        <v>1950</v>
      </c>
      <c r="E69" s="85">
        <v>1950</v>
      </c>
      <c r="F69" s="85">
        <v>1950</v>
      </c>
      <c r="G69" s="85">
        <v>1950</v>
      </c>
    </row>
    <row r="70" spans="1:7" x14ac:dyDescent="0.25">
      <c r="A70" s="100" t="s">
        <v>135</v>
      </c>
      <c r="B70" s="101" t="s">
        <v>76</v>
      </c>
      <c r="C70" s="90">
        <f>SUM(C71)</f>
        <v>1208.56</v>
      </c>
      <c r="D70" s="90">
        <f t="shared" ref="D70:G70" si="32">SUM(D71)</f>
        <v>900</v>
      </c>
      <c r="E70" s="90">
        <f t="shared" si="32"/>
        <v>900</v>
      </c>
      <c r="F70" s="90">
        <f t="shared" si="32"/>
        <v>900</v>
      </c>
      <c r="G70" s="90">
        <f t="shared" si="32"/>
        <v>900</v>
      </c>
    </row>
    <row r="71" spans="1:7" x14ac:dyDescent="0.25">
      <c r="A71" s="72" t="s">
        <v>136</v>
      </c>
      <c r="B71" s="116" t="s">
        <v>137</v>
      </c>
      <c r="C71" s="85">
        <v>1208.56</v>
      </c>
      <c r="D71" s="85">
        <v>900</v>
      </c>
      <c r="E71" s="85">
        <v>900</v>
      </c>
      <c r="F71" s="85">
        <v>900</v>
      </c>
      <c r="G71" s="85">
        <v>900</v>
      </c>
    </row>
    <row r="72" spans="1:7" ht="31.5" x14ac:dyDescent="0.25">
      <c r="A72" s="117">
        <v>4</v>
      </c>
      <c r="B72" s="118" t="s">
        <v>40</v>
      </c>
      <c r="C72" s="113">
        <f t="shared" ref="C72:D72" si="33">SUM(C73+C75)</f>
        <v>2372.42</v>
      </c>
      <c r="D72" s="113">
        <f t="shared" si="33"/>
        <v>5000</v>
      </c>
      <c r="E72" s="113">
        <f>SUM(E73+E75)</f>
        <v>6500</v>
      </c>
      <c r="F72" s="113">
        <f t="shared" ref="F72:G72" si="34">SUM(F73+F75)</f>
        <v>6500</v>
      </c>
      <c r="G72" s="113">
        <f t="shared" si="34"/>
        <v>6500</v>
      </c>
    </row>
    <row r="73" spans="1:7" ht="31.5" x14ac:dyDescent="0.25">
      <c r="A73" s="100" t="s">
        <v>138</v>
      </c>
      <c r="B73" s="119" t="s">
        <v>139</v>
      </c>
      <c r="C73" s="90">
        <f>SUM(C74)</f>
        <v>0</v>
      </c>
      <c r="D73" s="90">
        <f t="shared" ref="D73:G73" si="35">SUM(D74)</f>
        <v>0</v>
      </c>
      <c r="E73" s="90"/>
      <c r="F73" s="90">
        <f t="shared" si="35"/>
        <v>0</v>
      </c>
      <c r="G73" s="90">
        <f t="shared" si="35"/>
        <v>0</v>
      </c>
    </row>
    <row r="74" spans="1:7" ht="15.75" x14ac:dyDescent="0.25">
      <c r="A74" s="72" t="s">
        <v>140</v>
      </c>
      <c r="B74" s="120" t="s">
        <v>141</v>
      </c>
      <c r="C74" s="85">
        <v>0</v>
      </c>
      <c r="D74" s="85">
        <v>0</v>
      </c>
      <c r="E74" s="85">
        <v>0</v>
      </c>
      <c r="F74" s="85">
        <v>0</v>
      </c>
      <c r="G74" s="85">
        <v>0</v>
      </c>
    </row>
    <row r="75" spans="1:7" ht="31.5" x14ac:dyDescent="0.25">
      <c r="A75" s="100" t="s">
        <v>142</v>
      </c>
      <c r="B75" s="119" t="s">
        <v>78</v>
      </c>
      <c r="C75" s="90">
        <f>SUM(C76:C78)</f>
        <v>2372.42</v>
      </c>
      <c r="D75" s="90">
        <f t="shared" ref="D75:G75" si="36">SUM(D76:D78)</f>
        <v>5000</v>
      </c>
      <c r="E75" s="90">
        <f t="shared" si="36"/>
        <v>6500</v>
      </c>
      <c r="F75" s="90">
        <f t="shared" si="36"/>
        <v>6500</v>
      </c>
      <c r="G75" s="90">
        <f t="shared" si="36"/>
        <v>6500</v>
      </c>
    </row>
    <row r="76" spans="1:7" x14ac:dyDescent="0.25">
      <c r="A76" s="72" t="s">
        <v>143</v>
      </c>
      <c r="B76" s="71" t="s">
        <v>144</v>
      </c>
      <c r="C76" s="85">
        <v>1709.36</v>
      </c>
      <c r="D76" s="85">
        <v>4000</v>
      </c>
      <c r="E76" s="85">
        <v>5500</v>
      </c>
      <c r="F76" s="85">
        <v>5500</v>
      </c>
      <c r="G76" s="85">
        <v>5500</v>
      </c>
    </row>
    <row r="77" spans="1:7" x14ac:dyDescent="0.25">
      <c r="A77" s="72" t="s">
        <v>145</v>
      </c>
      <c r="B77" s="71" t="s">
        <v>146</v>
      </c>
      <c r="C77" s="85">
        <v>0</v>
      </c>
      <c r="D77" s="85">
        <v>0</v>
      </c>
      <c r="E77" s="85">
        <v>0</v>
      </c>
      <c r="F77" s="85">
        <v>0</v>
      </c>
      <c r="G77" s="85">
        <v>0</v>
      </c>
    </row>
    <row r="78" spans="1:7" ht="26.25" x14ac:dyDescent="0.25">
      <c r="A78" s="72" t="s">
        <v>147</v>
      </c>
      <c r="B78" s="121" t="s">
        <v>148</v>
      </c>
      <c r="C78" s="85">
        <v>663.06</v>
      </c>
      <c r="D78" s="85">
        <v>1000</v>
      </c>
      <c r="E78" s="85">
        <v>1000</v>
      </c>
      <c r="F78" s="85">
        <v>1000</v>
      </c>
      <c r="G78" s="85">
        <v>1000</v>
      </c>
    </row>
    <row r="79" spans="1:7" x14ac:dyDescent="0.25">
      <c r="A79" s="68" t="s">
        <v>65</v>
      </c>
      <c r="B79" s="65" t="s">
        <v>66</v>
      </c>
      <c r="C79" s="85"/>
      <c r="D79" s="85"/>
      <c r="E79" s="85"/>
      <c r="F79" s="85"/>
      <c r="G79" s="85"/>
    </row>
    <row r="80" spans="1:7" x14ac:dyDescent="0.25">
      <c r="A80" s="69" t="s">
        <v>60</v>
      </c>
      <c r="B80" s="67" t="s">
        <v>59</v>
      </c>
      <c r="C80" s="85"/>
      <c r="D80" s="85"/>
      <c r="E80" s="85"/>
      <c r="F80" s="85"/>
      <c r="G80" s="93"/>
    </row>
    <row r="81" spans="1:7" x14ac:dyDescent="0.25">
      <c r="A81" s="70" t="s">
        <v>61</v>
      </c>
      <c r="B81" s="71" t="s">
        <v>62</v>
      </c>
      <c r="C81" s="85"/>
      <c r="D81" s="85"/>
      <c r="E81" s="85"/>
      <c r="F81" s="85"/>
      <c r="G81" s="93"/>
    </row>
    <row r="82" spans="1:7" x14ac:dyDescent="0.25">
      <c r="A82" s="72" t="s">
        <v>63</v>
      </c>
      <c r="B82" s="71" t="s">
        <v>64</v>
      </c>
      <c r="C82" s="85"/>
      <c r="D82" s="85"/>
      <c r="E82" s="85"/>
      <c r="F82" s="85"/>
      <c r="G82" s="93"/>
    </row>
    <row r="83" spans="1:7" x14ac:dyDescent="0.25">
      <c r="A83" s="73" t="s">
        <v>44</v>
      </c>
      <c r="B83" s="73"/>
      <c r="C83" s="85"/>
      <c r="D83" s="85"/>
      <c r="E83" s="85"/>
      <c r="F83" s="85"/>
      <c r="G83" s="93"/>
    </row>
    <row r="84" spans="1:7" ht="40.5" x14ac:dyDescent="0.25">
      <c r="A84" s="106" t="s">
        <v>152</v>
      </c>
      <c r="B84" s="107" t="s">
        <v>153</v>
      </c>
      <c r="C84" s="85"/>
      <c r="D84" s="85"/>
      <c r="E84" s="85"/>
      <c r="F84" s="85"/>
      <c r="G84" s="93"/>
    </row>
    <row r="85" spans="1:7" ht="20.25" x14ac:dyDescent="0.3">
      <c r="A85" s="108" t="s">
        <v>122</v>
      </c>
      <c r="B85" s="109" t="s">
        <v>154</v>
      </c>
      <c r="C85" s="110">
        <f>C87+C91</f>
        <v>16514.850000000002</v>
      </c>
      <c r="D85" s="110">
        <f>SUM(D91+D97)+D87</f>
        <v>16300</v>
      </c>
      <c r="E85" s="110">
        <f>E91+E99</f>
        <v>16950</v>
      </c>
      <c r="F85" s="110">
        <f t="shared" ref="F85:G85" si="37">F91+F99</f>
        <v>16950</v>
      </c>
      <c r="G85" s="110">
        <f t="shared" si="37"/>
        <v>16950</v>
      </c>
    </row>
    <row r="86" spans="1:7" ht="15.75" x14ac:dyDescent="0.25">
      <c r="A86" s="111">
        <v>3</v>
      </c>
      <c r="B86" s="112" t="s">
        <v>37</v>
      </c>
      <c r="C86" s="113"/>
      <c r="D86" s="113"/>
      <c r="E86" s="113"/>
      <c r="F86" s="113"/>
      <c r="G86" s="114"/>
    </row>
    <row r="87" spans="1:7" ht="15.75" x14ac:dyDescent="0.25">
      <c r="A87" s="100" t="s">
        <v>168</v>
      </c>
      <c r="B87" s="41" t="s">
        <v>38</v>
      </c>
      <c r="C87" s="113">
        <f t="shared" ref="C87" si="38">C88+C89+C90</f>
        <v>436.32</v>
      </c>
      <c r="D87" s="113">
        <f>D88+D89+D90</f>
        <v>500</v>
      </c>
      <c r="E87" s="113">
        <f>E88+E89+E90</f>
        <v>0</v>
      </c>
      <c r="F87" s="113">
        <f t="shared" ref="F87:G87" si="39">F88+F89+F90</f>
        <v>0</v>
      </c>
      <c r="G87" s="113">
        <f t="shared" si="39"/>
        <v>0</v>
      </c>
    </row>
    <row r="88" spans="1:7" ht="15.75" x14ac:dyDescent="0.25">
      <c r="A88" s="72" t="s">
        <v>169</v>
      </c>
      <c r="B88" s="71" t="s">
        <v>172</v>
      </c>
      <c r="C88" s="125">
        <v>436.32</v>
      </c>
      <c r="D88" s="125">
        <v>0</v>
      </c>
      <c r="E88" s="125">
        <v>0</v>
      </c>
      <c r="F88" s="125">
        <v>0</v>
      </c>
      <c r="G88" s="125">
        <v>0</v>
      </c>
    </row>
    <row r="89" spans="1:7" ht="15.75" x14ac:dyDescent="0.25">
      <c r="A89" s="72" t="s">
        <v>170</v>
      </c>
      <c r="B89" s="71" t="s">
        <v>173</v>
      </c>
      <c r="C89" s="125">
        <v>0</v>
      </c>
      <c r="D89" s="125">
        <v>500</v>
      </c>
      <c r="E89" s="125">
        <v>0</v>
      </c>
      <c r="F89" s="125">
        <v>0</v>
      </c>
      <c r="G89" s="125">
        <v>0</v>
      </c>
    </row>
    <row r="90" spans="1:7" ht="15.75" x14ac:dyDescent="0.25">
      <c r="A90" s="72" t="s">
        <v>171</v>
      </c>
      <c r="B90" s="71" t="s">
        <v>174</v>
      </c>
      <c r="C90" s="125">
        <v>0</v>
      </c>
      <c r="D90" s="125">
        <v>0</v>
      </c>
      <c r="E90" s="125">
        <v>0</v>
      </c>
      <c r="F90" s="125">
        <v>0</v>
      </c>
      <c r="G90" s="125">
        <v>0</v>
      </c>
    </row>
    <row r="91" spans="1:7" x14ac:dyDescent="0.25">
      <c r="A91" s="100" t="s">
        <v>124</v>
      </c>
      <c r="B91" s="101" t="s">
        <v>39</v>
      </c>
      <c r="C91" s="90">
        <f>SUM(C92:C96)</f>
        <v>16078.53</v>
      </c>
      <c r="D91" s="90">
        <f>SUM(D92:D96)</f>
        <v>15500</v>
      </c>
      <c r="E91" s="90">
        <f t="shared" ref="E91:G91" si="40">SUM(E92:E96)</f>
        <v>15700</v>
      </c>
      <c r="F91" s="90">
        <f t="shared" si="40"/>
        <v>15700</v>
      </c>
      <c r="G91" s="90">
        <f t="shared" si="40"/>
        <v>15700</v>
      </c>
    </row>
    <row r="92" spans="1:7" x14ac:dyDescent="0.25">
      <c r="A92" s="72" t="s">
        <v>125</v>
      </c>
      <c r="B92" s="71" t="s">
        <v>126</v>
      </c>
      <c r="C92" s="85">
        <v>49.45</v>
      </c>
      <c r="D92" s="85">
        <v>500</v>
      </c>
      <c r="E92" s="85">
        <v>700</v>
      </c>
      <c r="F92" s="85">
        <v>700</v>
      </c>
      <c r="G92" s="85">
        <v>700</v>
      </c>
    </row>
    <row r="93" spans="1:7" x14ac:dyDescent="0.25">
      <c r="A93" s="72" t="s">
        <v>127</v>
      </c>
      <c r="B93" s="71" t="s">
        <v>128</v>
      </c>
      <c r="C93" s="85">
        <v>0</v>
      </c>
      <c r="D93" s="85">
        <v>0</v>
      </c>
      <c r="E93" s="85">
        <v>0</v>
      </c>
      <c r="F93" s="85">
        <v>0</v>
      </c>
      <c r="G93" s="85">
        <v>0</v>
      </c>
    </row>
    <row r="94" spans="1:7" x14ac:dyDescent="0.25">
      <c r="A94" s="72" t="s">
        <v>129</v>
      </c>
      <c r="B94" s="71" t="s">
        <v>130</v>
      </c>
      <c r="C94" s="85">
        <v>0</v>
      </c>
      <c r="D94" s="85">
        <v>0</v>
      </c>
      <c r="E94" s="85">
        <v>0</v>
      </c>
      <c r="F94" s="85">
        <v>0</v>
      </c>
      <c r="G94" s="85">
        <v>0</v>
      </c>
    </row>
    <row r="95" spans="1:7" ht="25.5" x14ac:dyDescent="0.25">
      <c r="A95" s="72" t="s">
        <v>131</v>
      </c>
      <c r="B95" s="71" t="s">
        <v>132</v>
      </c>
      <c r="C95" s="85">
        <v>0</v>
      </c>
      <c r="D95" s="85">
        <v>0</v>
      </c>
      <c r="E95" s="85">
        <v>0</v>
      </c>
      <c r="F95" s="85">
        <v>0</v>
      </c>
      <c r="G95" s="93">
        <v>0</v>
      </c>
    </row>
    <row r="96" spans="1:7" x14ac:dyDescent="0.25">
      <c r="A96" s="102" t="s">
        <v>133</v>
      </c>
      <c r="B96" s="115" t="s">
        <v>134</v>
      </c>
      <c r="C96" s="85">
        <v>16029.08</v>
      </c>
      <c r="D96" s="85">
        <v>15000</v>
      </c>
      <c r="E96" s="85">
        <v>15000</v>
      </c>
      <c r="F96" s="85">
        <v>15000</v>
      </c>
      <c r="G96" s="85">
        <v>15000</v>
      </c>
    </row>
    <row r="97" spans="1:7" x14ac:dyDescent="0.25">
      <c r="A97" s="100" t="s">
        <v>135</v>
      </c>
      <c r="B97" s="101" t="s">
        <v>76</v>
      </c>
      <c r="C97" s="90">
        <f>SUM(C100)</f>
        <v>1183.02</v>
      </c>
      <c r="D97" s="90">
        <f t="shared" ref="D97" si="41">SUM(D100)</f>
        <v>300</v>
      </c>
      <c r="E97" s="90">
        <f>E98</f>
        <v>0</v>
      </c>
      <c r="F97" s="90">
        <f t="shared" ref="F97:G97" si="42">F98</f>
        <v>0</v>
      </c>
      <c r="G97" s="90">
        <f t="shared" si="42"/>
        <v>0</v>
      </c>
    </row>
    <row r="98" spans="1:7" x14ac:dyDescent="0.25">
      <c r="A98" s="70" t="s">
        <v>178</v>
      </c>
      <c r="B98" s="116" t="s">
        <v>137</v>
      </c>
      <c r="C98" s="85">
        <f>SUM(C99)</f>
        <v>1183.02</v>
      </c>
      <c r="D98" s="85">
        <f t="shared" ref="D98" si="43">SUM(D99)</f>
        <v>0</v>
      </c>
      <c r="E98" s="85">
        <v>0</v>
      </c>
      <c r="F98" s="85">
        <v>0</v>
      </c>
      <c r="G98" s="85">
        <v>0</v>
      </c>
    </row>
    <row r="99" spans="1:7" x14ac:dyDescent="0.25">
      <c r="A99" s="124" t="s">
        <v>177</v>
      </c>
      <c r="B99" s="123" t="s">
        <v>87</v>
      </c>
      <c r="C99" s="90">
        <f>C100</f>
        <v>1183.02</v>
      </c>
      <c r="D99" s="85"/>
      <c r="E99" s="85">
        <f>E100</f>
        <v>1250</v>
      </c>
      <c r="F99" s="85">
        <f t="shared" ref="F99:G99" si="44">F100</f>
        <v>1250</v>
      </c>
      <c r="G99" s="85">
        <f t="shared" si="44"/>
        <v>1250</v>
      </c>
    </row>
    <row r="100" spans="1:7" x14ac:dyDescent="0.25">
      <c r="A100" s="72" t="s">
        <v>175</v>
      </c>
      <c r="B100" s="116" t="s">
        <v>176</v>
      </c>
      <c r="C100" s="85">
        <v>1183.02</v>
      </c>
      <c r="D100" s="85">
        <v>300</v>
      </c>
      <c r="E100" s="85">
        <v>1250</v>
      </c>
      <c r="F100" s="85">
        <v>1250</v>
      </c>
      <c r="G100" s="85">
        <v>1250</v>
      </c>
    </row>
    <row r="101" spans="1:7" ht="31.5" x14ac:dyDescent="0.25">
      <c r="A101" s="117">
        <v>4</v>
      </c>
      <c r="B101" s="118" t="s">
        <v>40</v>
      </c>
      <c r="C101" s="113">
        <f t="shared" ref="C101:D101" si="45">SUM(C102+C104)</f>
        <v>0</v>
      </c>
      <c r="D101" s="113">
        <f t="shared" si="45"/>
        <v>0</v>
      </c>
      <c r="E101" s="113">
        <f>SUM(E102+E104)</f>
        <v>0</v>
      </c>
      <c r="F101" s="113">
        <f t="shared" ref="F101:G101" si="46">SUM(F102+F104)</f>
        <v>0</v>
      </c>
      <c r="G101" s="113">
        <f t="shared" si="46"/>
        <v>0</v>
      </c>
    </row>
    <row r="102" spans="1:7" ht="31.5" x14ac:dyDescent="0.25">
      <c r="A102" s="100" t="s">
        <v>138</v>
      </c>
      <c r="B102" s="119" t="s">
        <v>139</v>
      </c>
      <c r="C102" s="85">
        <f>SUM(C103)</f>
        <v>0</v>
      </c>
      <c r="D102" s="85">
        <f t="shared" ref="D102:G103" si="47">SUM(D103)</f>
        <v>0</v>
      </c>
      <c r="E102" s="85">
        <f t="shared" si="47"/>
        <v>0</v>
      </c>
      <c r="F102" s="85">
        <f t="shared" si="47"/>
        <v>0</v>
      </c>
      <c r="G102" s="85">
        <f t="shared" si="47"/>
        <v>0</v>
      </c>
    </row>
    <row r="103" spans="1:7" ht="15.75" x14ac:dyDescent="0.25">
      <c r="A103" s="72" t="s">
        <v>140</v>
      </c>
      <c r="B103" s="120" t="s">
        <v>141</v>
      </c>
      <c r="C103" s="85">
        <f>SUM(C104)</f>
        <v>0</v>
      </c>
      <c r="D103" s="85">
        <f t="shared" si="47"/>
        <v>0</v>
      </c>
      <c r="E103" s="85">
        <f t="shared" si="47"/>
        <v>0</v>
      </c>
      <c r="F103" s="85">
        <f t="shared" si="47"/>
        <v>0</v>
      </c>
      <c r="G103" s="85">
        <f t="shared" si="47"/>
        <v>0</v>
      </c>
    </row>
    <row r="104" spans="1:7" ht="31.5" x14ac:dyDescent="0.25">
      <c r="A104" s="100" t="s">
        <v>142</v>
      </c>
      <c r="B104" s="119" t="s">
        <v>78</v>
      </c>
      <c r="C104" s="90">
        <f>SUM(C105:C107)</f>
        <v>0</v>
      </c>
      <c r="D104" s="90">
        <f t="shared" ref="D104:G104" si="48">SUM(D105:D107)</f>
        <v>0</v>
      </c>
      <c r="E104" s="90">
        <f t="shared" si="48"/>
        <v>0</v>
      </c>
      <c r="F104" s="90">
        <f t="shared" si="48"/>
        <v>0</v>
      </c>
      <c r="G104" s="90">
        <f t="shared" si="48"/>
        <v>0</v>
      </c>
    </row>
    <row r="105" spans="1:7" x14ac:dyDescent="0.25">
      <c r="A105" s="72" t="s">
        <v>143</v>
      </c>
      <c r="B105" s="71" t="s">
        <v>144</v>
      </c>
      <c r="C105" s="85">
        <v>0</v>
      </c>
      <c r="D105" s="85">
        <v>0</v>
      </c>
      <c r="E105" s="85">
        <v>0</v>
      </c>
      <c r="F105" s="85">
        <v>0</v>
      </c>
      <c r="G105" s="85">
        <v>0</v>
      </c>
    </row>
    <row r="106" spans="1:7" x14ac:dyDescent="0.25">
      <c r="A106" s="72" t="s">
        <v>145</v>
      </c>
      <c r="B106" s="71" t="s">
        <v>146</v>
      </c>
      <c r="C106" s="85">
        <v>0</v>
      </c>
      <c r="D106" s="85">
        <v>0</v>
      </c>
      <c r="E106" s="85">
        <v>0</v>
      </c>
      <c r="F106" s="85">
        <v>0</v>
      </c>
      <c r="G106" s="85">
        <v>0</v>
      </c>
    </row>
    <row r="107" spans="1:7" ht="26.25" x14ac:dyDescent="0.25">
      <c r="A107" s="72" t="s">
        <v>147</v>
      </c>
      <c r="B107" s="121" t="s">
        <v>148</v>
      </c>
      <c r="C107" s="85">
        <v>0</v>
      </c>
      <c r="D107" s="85">
        <v>0</v>
      </c>
      <c r="E107" s="85">
        <v>0</v>
      </c>
      <c r="F107" s="85">
        <v>0</v>
      </c>
      <c r="G107" s="85">
        <v>0</v>
      </c>
    </row>
    <row r="108" spans="1:7" x14ac:dyDescent="0.25">
      <c r="A108" s="68" t="s">
        <v>65</v>
      </c>
      <c r="B108" s="65" t="s">
        <v>66</v>
      </c>
      <c r="C108" s="85"/>
      <c r="D108" s="85"/>
      <c r="E108" s="85"/>
      <c r="F108" s="85"/>
      <c r="G108" s="85"/>
    </row>
    <row r="109" spans="1:7" x14ac:dyDescent="0.25">
      <c r="A109" s="69" t="s">
        <v>60</v>
      </c>
      <c r="B109" s="67" t="s">
        <v>59</v>
      </c>
      <c r="C109" s="85"/>
      <c r="D109" s="85"/>
      <c r="E109" s="85"/>
      <c r="F109" s="85"/>
      <c r="G109" s="93"/>
    </row>
    <row r="110" spans="1:7" x14ac:dyDescent="0.25">
      <c r="A110" s="70" t="s">
        <v>61</v>
      </c>
      <c r="B110" s="71" t="s">
        <v>62</v>
      </c>
      <c r="C110" s="85"/>
      <c r="D110" s="85"/>
      <c r="E110" s="85"/>
      <c r="F110" s="85"/>
      <c r="G110" s="93"/>
    </row>
    <row r="111" spans="1:7" x14ac:dyDescent="0.25">
      <c r="A111" s="72" t="s">
        <v>63</v>
      </c>
      <c r="B111" s="71" t="s">
        <v>64</v>
      </c>
      <c r="C111" s="85"/>
      <c r="D111" s="85"/>
      <c r="E111" s="85"/>
      <c r="F111" s="85"/>
      <c r="G111" s="93"/>
    </row>
    <row r="112" spans="1:7" x14ac:dyDescent="0.25">
      <c r="A112" s="73" t="s">
        <v>44</v>
      </c>
      <c r="B112" s="73"/>
      <c r="C112" s="85"/>
      <c r="D112" s="85"/>
      <c r="E112" s="85"/>
      <c r="F112" s="85"/>
      <c r="G112" s="93"/>
    </row>
    <row r="113" spans="1:7" ht="40.5" x14ac:dyDescent="0.25">
      <c r="A113" s="106" t="s">
        <v>155</v>
      </c>
      <c r="B113" s="107" t="s">
        <v>156</v>
      </c>
      <c r="C113" s="85"/>
      <c r="D113" s="85"/>
      <c r="E113" s="85"/>
      <c r="F113" s="85"/>
      <c r="G113" s="93"/>
    </row>
    <row r="114" spans="1:7" ht="20.25" x14ac:dyDescent="0.3">
      <c r="A114" s="108" t="s">
        <v>122</v>
      </c>
      <c r="B114" s="109" t="s">
        <v>157</v>
      </c>
      <c r="C114" s="110">
        <f>C116+C120+C126+C128</f>
        <v>1112157.3599999999</v>
      </c>
      <c r="D114" s="110">
        <f>D115+D128</f>
        <v>1378110</v>
      </c>
      <c r="E114" s="110">
        <v>1390700</v>
      </c>
      <c r="F114" s="110">
        <f t="shared" ref="F114:G114" si="49">F116+F120+F128</f>
        <v>1390700</v>
      </c>
      <c r="G114" s="110">
        <f t="shared" si="49"/>
        <v>1390700</v>
      </c>
    </row>
    <row r="115" spans="1:7" ht="15.75" x14ac:dyDescent="0.25">
      <c r="A115" s="111">
        <v>3</v>
      </c>
      <c r="B115" s="112" t="s">
        <v>37</v>
      </c>
      <c r="C115" s="113"/>
      <c r="D115" s="113">
        <f>D116+D120+D126</f>
        <v>1377410</v>
      </c>
      <c r="E115" s="113">
        <f>E116+E120+E126</f>
        <v>1389800</v>
      </c>
      <c r="F115" s="113">
        <f>F116+F120+F126</f>
        <v>1390500</v>
      </c>
      <c r="G115" s="113">
        <f>G116+G120+G126</f>
        <v>1390500</v>
      </c>
    </row>
    <row r="116" spans="1:7" ht="15.75" x14ac:dyDescent="0.25">
      <c r="A116" s="100" t="s">
        <v>168</v>
      </c>
      <c r="B116" s="41" t="s">
        <v>38</v>
      </c>
      <c r="C116" s="113">
        <f t="shared" ref="C116" si="50">C117+C118+C119</f>
        <v>1104885.05</v>
      </c>
      <c r="D116" s="113">
        <f>D117+D118+D119</f>
        <v>1369310</v>
      </c>
      <c r="E116" s="113">
        <f>E117+E118+E119</f>
        <v>1381000</v>
      </c>
      <c r="F116" s="113">
        <f t="shared" ref="F116:G116" si="51">F117+F118+F119</f>
        <v>1381000</v>
      </c>
      <c r="G116" s="113">
        <f t="shared" si="51"/>
        <v>1381000</v>
      </c>
    </row>
    <row r="117" spans="1:7" ht="15.75" x14ac:dyDescent="0.25">
      <c r="A117" s="72" t="s">
        <v>169</v>
      </c>
      <c r="B117" s="71" t="s">
        <v>172</v>
      </c>
      <c r="C117" s="125">
        <v>908043.91</v>
      </c>
      <c r="D117" s="125">
        <v>1136000</v>
      </c>
      <c r="E117" s="125">
        <v>1146000</v>
      </c>
      <c r="F117" s="125">
        <v>1146000</v>
      </c>
      <c r="G117" s="125">
        <v>1146000</v>
      </c>
    </row>
    <row r="118" spans="1:7" ht="15.75" x14ac:dyDescent="0.25">
      <c r="A118" s="72" t="s">
        <v>170</v>
      </c>
      <c r="B118" s="71" t="s">
        <v>173</v>
      </c>
      <c r="C118" s="125">
        <v>45810.99</v>
      </c>
      <c r="D118" s="125">
        <v>46000</v>
      </c>
      <c r="E118" s="125">
        <v>45000</v>
      </c>
      <c r="F118" s="125">
        <v>45000</v>
      </c>
      <c r="G118" s="125">
        <v>45000</v>
      </c>
    </row>
    <row r="119" spans="1:7" ht="15.75" x14ac:dyDescent="0.25">
      <c r="A119" s="72" t="s">
        <v>171</v>
      </c>
      <c r="B119" s="71" t="s">
        <v>174</v>
      </c>
      <c r="C119" s="125">
        <v>151030.15</v>
      </c>
      <c r="D119" s="125">
        <v>187310</v>
      </c>
      <c r="E119" s="125">
        <v>190000</v>
      </c>
      <c r="F119" s="125">
        <v>190000</v>
      </c>
      <c r="G119" s="125">
        <v>190000</v>
      </c>
    </row>
    <row r="120" spans="1:7" x14ac:dyDescent="0.25">
      <c r="A120" s="100" t="s">
        <v>124</v>
      </c>
      <c r="B120" s="101" t="s">
        <v>39</v>
      </c>
      <c r="C120" s="90">
        <f>SUM(C121:C125)</f>
        <v>6083.17</v>
      </c>
      <c r="D120" s="90">
        <f>SUM(D121:D125)</f>
        <v>7600</v>
      </c>
      <c r="E120" s="90">
        <f>E121+E122+E123+E125</f>
        <v>8300</v>
      </c>
      <c r="F120" s="90">
        <f t="shared" ref="F120:G120" si="52">SUM(F121:F125)</f>
        <v>9000</v>
      </c>
      <c r="G120" s="90">
        <f t="shared" si="52"/>
        <v>9000</v>
      </c>
    </row>
    <row r="121" spans="1:7" x14ac:dyDescent="0.25">
      <c r="A121" s="72" t="s">
        <v>125</v>
      </c>
      <c r="B121" s="71" t="s">
        <v>126</v>
      </c>
      <c r="C121" s="85">
        <v>890.9</v>
      </c>
      <c r="D121" s="85">
        <v>1900</v>
      </c>
      <c r="E121" s="85">
        <v>1900</v>
      </c>
      <c r="F121" s="85">
        <v>1900</v>
      </c>
      <c r="G121" s="85">
        <v>1900</v>
      </c>
    </row>
    <row r="122" spans="1:7" x14ac:dyDescent="0.25">
      <c r="A122" s="72" t="s">
        <v>127</v>
      </c>
      <c r="B122" s="71" t="s">
        <v>128</v>
      </c>
      <c r="C122" s="85">
        <v>1355.52</v>
      </c>
      <c r="D122" s="85">
        <v>1600</v>
      </c>
      <c r="E122" s="85">
        <v>1600</v>
      </c>
      <c r="F122" s="85">
        <v>1600</v>
      </c>
      <c r="G122" s="85">
        <v>1600</v>
      </c>
    </row>
    <row r="123" spans="1:7" x14ac:dyDescent="0.25">
      <c r="A123" s="72" t="s">
        <v>129</v>
      </c>
      <c r="B123" s="71" t="s">
        <v>130</v>
      </c>
      <c r="C123" s="85">
        <v>0</v>
      </c>
      <c r="D123" s="85">
        <v>0</v>
      </c>
      <c r="E123" s="85">
        <v>700</v>
      </c>
      <c r="F123" s="85">
        <v>700</v>
      </c>
      <c r="G123" s="85">
        <v>700</v>
      </c>
    </row>
    <row r="124" spans="1:7" ht="25.5" x14ac:dyDescent="0.25">
      <c r="A124" s="72" t="s">
        <v>131</v>
      </c>
      <c r="B124" s="71" t="s">
        <v>132</v>
      </c>
      <c r="C124" s="85">
        <v>0</v>
      </c>
      <c r="D124" s="85">
        <v>0</v>
      </c>
      <c r="E124" s="85">
        <v>700</v>
      </c>
      <c r="F124" s="85">
        <v>700</v>
      </c>
      <c r="G124" s="85">
        <v>700</v>
      </c>
    </row>
    <row r="125" spans="1:7" x14ac:dyDescent="0.25">
      <c r="A125" s="102" t="s">
        <v>133</v>
      </c>
      <c r="B125" s="115" t="s">
        <v>134</v>
      </c>
      <c r="C125" s="85">
        <v>3836.75</v>
      </c>
      <c r="D125" s="85">
        <v>4100</v>
      </c>
      <c r="E125" s="85">
        <v>4100</v>
      </c>
      <c r="F125" s="85">
        <v>4100</v>
      </c>
      <c r="G125" s="85">
        <v>4100</v>
      </c>
    </row>
    <row r="126" spans="1:7" x14ac:dyDescent="0.25">
      <c r="A126" s="100" t="s">
        <v>135</v>
      </c>
      <c r="B126" s="101" t="s">
        <v>76</v>
      </c>
      <c r="C126" s="90">
        <f>SUM(C127)</f>
        <v>591.14</v>
      </c>
      <c r="D126" s="90">
        <f t="shared" ref="D126:G126" si="53">SUM(D127)</f>
        <v>500</v>
      </c>
      <c r="E126" s="90">
        <f>SUM(E127)</f>
        <v>500</v>
      </c>
      <c r="F126" s="90">
        <f>F127</f>
        <v>500</v>
      </c>
      <c r="G126" s="90">
        <f t="shared" si="53"/>
        <v>500</v>
      </c>
    </row>
    <row r="127" spans="1:7" x14ac:dyDescent="0.25">
      <c r="A127" s="72" t="s">
        <v>136</v>
      </c>
      <c r="B127" s="116" t="s">
        <v>137</v>
      </c>
      <c r="C127" s="85">
        <v>591.14</v>
      </c>
      <c r="D127" s="85">
        <v>500</v>
      </c>
      <c r="E127" s="85">
        <v>500</v>
      </c>
      <c r="F127" s="85">
        <v>500</v>
      </c>
      <c r="G127" s="85">
        <v>500</v>
      </c>
    </row>
    <row r="128" spans="1:7" ht="31.5" x14ac:dyDescent="0.25">
      <c r="A128" s="117">
        <v>4</v>
      </c>
      <c r="B128" s="118" t="s">
        <v>40</v>
      </c>
      <c r="C128" s="113">
        <f t="shared" ref="C128:D128" si="54">SUM(C129+C131)</f>
        <v>598</v>
      </c>
      <c r="D128" s="113">
        <f t="shared" si="54"/>
        <v>700</v>
      </c>
      <c r="E128" s="113">
        <f>SUM(E129+E131)</f>
        <v>700</v>
      </c>
      <c r="F128" s="113">
        <f t="shared" ref="F128:G128" si="55">SUM(F129+F131)</f>
        <v>700</v>
      </c>
      <c r="G128" s="113">
        <f t="shared" si="55"/>
        <v>700</v>
      </c>
    </row>
    <row r="129" spans="1:7" ht="31.5" x14ac:dyDescent="0.25">
      <c r="A129" s="100" t="s">
        <v>138</v>
      </c>
      <c r="B129" s="119" t="s">
        <v>139</v>
      </c>
      <c r="C129" s="90">
        <f>SUM(C130)</f>
        <v>0</v>
      </c>
      <c r="D129" s="90">
        <f t="shared" ref="D129:G129" si="56">SUM(D130)</f>
        <v>0</v>
      </c>
      <c r="E129" s="90">
        <v>0</v>
      </c>
      <c r="F129" s="90">
        <f t="shared" si="56"/>
        <v>0</v>
      </c>
      <c r="G129" s="90">
        <f t="shared" si="56"/>
        <v>0</v>
      </c>
    </row>
    <row r="130" spans="1:7" ht="15.75" x14ac:dyDescent="0.25">
      <c r="A130" s="72" t="s">
        <v>140</v>
      </c>
      <c r="B130" s="120" t="s">
        <v>141</v>
      </c>
      <c r="C130" s="85">
        <v>0</v>
      </c>
      <c r="D130" s="85">
        <v>0</v>
      </c>
      <c r="E130" s="85">
        <v>0</v>
      </c>
      <c r="F130" s="85">
        <v>0</v>
      </c>
      <c r="G130" s="85">
        <v>0</v>
      </c>
    </row>
    <row r="131" spans="1:7" ht="31.5" x14ac:dyDescent="0.25">
      <c r="A131" s="100" t="s">
        <v>142</v>
      </c>
      <c r="B131" s="119" t="s">
        <v>78</v>
      </c>
      <c r="C131" s="90">
        <f>SUM(C132:C134)</f>
        <v>598</v>
      </c>
      <c r="D131" s="90">
        <f t="shared" ref="D131:G131" si="57">SUM(D132:D134)</f>
        <v>700</v>
      </c>
      <c r="E131" s="90">
        <f t="shared" si="57"/>
        <v>700</v>
      </c>
      <c r="F131" s="90">
        <f t="shared" si="57"/>
        <v>700</v>
      </c>
      <c r="G131" s="90">
        <f t="shared" si="57"/>
        <v>700</v>
      </c>
    </row>
    <row r="132" spans="1:7" x14ac:dyDescent="0.25">
      <c r="A132" s="72" t="s">
        <v>143</v>
      </c>
      <c r="B132" s="71" t="s">
        <v>144</v>
      </c>
      <c r="C132" s="85">
        <v>0</v>
      </c>
      <c r="D132" s="85">
        <v>0</v>
      </c>
      <c r="E132" s="85">
        <v>0</v>
      </c>
      <c r="F132" s="85">
        <v>0</v>
      </c>
      <c r="G132" s="85">
        <v>0</v>
      </c>
    </row>
    <row r="133" spans="1:7" x14ac:dyDescent="0.25">
      <c r="A133" s="72" t="s">
        <v>145</v>
      </c>
      <c r="B133" s="71" t="s">
        <v>146</v>
      </c>
      <c r="C133" s="85">
        <v>0</v>
      </c>
      <c r="D133" s="85">
        <v>0</v>
      </c>
      <c r="E133" s="85">
        <v>0</v>
      </c>
      <c r="F133" s="85">
        <v>0</v>
      </c>
      <c r="G133" s="85">
        <v>0</v>
      </c>
    </row>
    <row r="134" spans="1:7" ht="26.25" x14ac:dyDescent="0.25">
      <c r="A134" s="72" t="s">
        <v>147</v>
      </c>
      <c r="B134" s="121" t="s">
        <v>148</v>
      </c>
      <c r="C134" s="85">
        <v>598</v>
      </c>
      <c r="D134" s="85">
        <v>700</v>
      </c>
      <c r="E134" s="85">
        <v>700</v>
      </c>
      <c r="F134" s="85">
        <v>700</v>
      </c>
      <c r="G134" s="85">
        <v>700</v>
      </c>
    </row>
    <row r="135" spans="1:7" x14ac:dyDescent="0.25">
      <c r="A135" s="68" t="s">
        <v>65</v>
      </c>
      <c r="B135" s="65" t="s">
        <v>66</v>
      </c>
      <c r="C135" s="85"/>
      <c r="D135" s="85"/>
      <c r="E135" s="85"/>
      <c r="F135" s="85"/>
      <c r="G135" s="85"/>
    </row>
    <row r="136" spans="1:7" x14ac:dyDescent="0.25">
      <c r="A136" s="69" t="s">
        <v>60</v>
      </c>
      <c r="B136" s="67" t="s">
        <v>59</v>
      </c>
      <c r="C136" s="85"/>
      <c r="D136" s="85"/>
      <c r="E136" s="85"/>
      <c r="F136" s="85"/>
      <c r="G136" s="93"/>
    </row>
    <row r="137" spans="1:7" x14ac:dyDescent="0.25">
      <c r="A137" s="70" t="s">
        <v>61</v>
      </c>
      <c r="B137" s="71" t="s">
        <v>62</v>
      </c>
      <c r="C137" s="85"/>
      <c r="D137" s="85"/>
      <c r="E137" s="85"/>
      <c r="F137" s="85"/>
      <c r="G137" s="93"/>
    </row>
    <row r="138" spans="1:7" x14ac:dyDescent="0.25">
      <c r="A138" s="72" t="s">
        <v>63</v>
      </c>
      <c r="B138" s="71" t="s">
        <v>64</v>
      </c>
      <c r="C138" s="85"/>
      <c r="D138" s="85"/>
      <c r="E138" s="85"/>
      <c r="F138" s="85"/>
      <c r="G138" s="93"/>
    </row>
    <row r="139" spans="1:7" x14ac:dyDescent="0.25">
      <c r="A139" s="73" t="s">
        <v>44</v>
      </c>
      <c r="B139" s="73"/>
      <c r="C139" s="85"/>
      <c r="D139" s="85"/>
      <c r="E139" s="85"/>
      <c r="F139" s="85"/>
      <c r="G139" s="93"/>
    </row>
    <row r="140" spans="1:7" ht="40.5" x14ac:dyDescent="0.25">
      <c r="A140" s="106" t="s">
        <v>158</v>
      </c>
      <c r="B140" s="107" t="s">
        <v>159</v>
      </c>
      <c r="C140" s="85"/>
      <c r="D140" s="85"/>
      <c r="E140" s="85"/>
      <c r="F140" s="85"/>
      <c r="G140" s="93"/>
    </row>
    <row r="141" spans="1:7" ht="20.25" x14ac:dyDescent="0.3">
      <c r="A141" s="108" t="s">
        <v>122</v>
      </c>
      <c r="B141" s="109" t="s">
        <v>160</v>
      </c>
      <c r="C141" s="110">
        <f t="shared" ref="C141:D141" si="58">SUM(C147+C153)</f>
        <v>3299.15</v>
      </c>
      <c r="D141" s="110">
        <f t="shared" si="58"/>
        <v>5000</v>
      </c>
      <c r="E141" s="110">
        <f>E143+E147</f>
        <v>14150</v>
      </c>
      <c r="F141" s="110">
        <f t="shared" ref="F141:G141" si="59">F143+F147</f>
        <v>14150</v>
      </c>
      <c r="G141" s="110">
        <f t="shared" si="59"/>
        <v>14150</v>
      </c>
    </row>
    <row r="142" spans="1:7" ht="15.75" x14ac:dyDescent="0.25">
      <c r="A142" s="111">
        <v>3</v>
      </c>
      <c r="B142" s="112" t="s">
        <v>37</v>
      </c>
      <c r="C142" s="113"/>
      <c r="D142" s="113"/>
      <c r="E142" s="113"/>
      <c r="F142" s="113"/>
      <c r="G142" s="114"/>
    </row>
    <row r="143" spans="1:7" ht="15.75" x14ac:dyDescent="0.25">
      <c r="A143" s="100" t="s">
        <v>168</v>
      </c>
      <c r="B143" s="41" t="s">
        <v>38</v>
      </c>
      <c r="C143" s="113">
        <f t="shared" ref="C143:D143" si="60">C144+C145+C146</f>
        <v>0</v>
      </c>
      <c r="D143" s="113">
        <f t="shared" si="60"/>
        <v>0</v>
      </c>
      <c r="E143" s="113">
        <f>E144+E145+E146</f>
        <v>9150</v>
      </c>
      <c r="F143" s="113">
        <f t="shared" ref="F143:G143" si="61">F144+F145+F146</f>
        <v>9150</v>
      </c>
      <c r="G143" s="113">
        <f t="shared" si="61"/>
        <v>9150</v>
      </c>
    </row>
    <row r="144" spans="1:7" ht="15.75" x14ac:dyDescent="0.25">
      <c r="A144" s="72" t="s">
        <v>169</v>
      </c>
      <c r="B144" s="71" t="s">
        <v>172</v>
      </c>
      <c r="C144" s="125">
        <v>0</v>
      </c>
      <c r="D144" s="125">
        <v>0</v>
      </c>
      <c r="E144" s="125">
        <v>7500</v>
      </c>
      <c r="F144" s="125">
        <v>7500</v>
      </c>
      <c r="G144" s="125">
        <v>7500</v>
      </c>
    </row>
    <row r="145" spans="1:7" ht="15.75" x14ac:dyDescent="0.25">
      <c r="A145" s="72" t="s">
        <v>170</v>
      </c>
      <c r="B145" s="71" t="s">
        <v>173</v>
      </c>
      <c r="C145" s="125">
        <v>0</v>
      </c>
      <c r="D145" s="125">
        <v>0</v>
      </c>
      <c r="E145" s="125">
        <v>400</v>
      </c>
      <c r="F145" s="125">
        <v>400</v>
      </c>
      <c r="G145" s="125">
        <v>400</v>
      </c>
    </row>
    <row r="146" spans="1:7" ht="15.75" x14ac:dyDescent="0.25">
      <c r="A146" s="72" t="s">
        <v>171</v>
      </c>
      <c r="B146" s="71" t="s">
        <v>174</v>
      </c>
      <c r="C146" s="125">
        <v>0</v>
      </c>
      <c r="D146" s="125">
        <v>0</v>
      </c>
      <c r="E146" s="125">
        <v>1250</v>
      </c>
      <c r="F146" s="125">
        <v>1250</v>
      </c>
      <c r="G146" s="125">
        <v>1250</v>
      </c>
    </row>
    <row r="147" spans="1:7" x14ac:dyDescent="0.25">
      <c r="A147" s="100" t="s">
        <v>124</v>
      </c>
      <c r="B147" s="101" t="s">
        <v>39</v>
      </c>
      <c r="C147" s="90">
        <f>SUM(C148:C152)</f>
        <v>3299.15</v>
      </c>
      <c r="D147" s="90">
        <f t="shared" ref="D147:G147" si="62">SUM(D148:D152)</f>
        <v>5000</v>
      </c>
      <c r="E147" s="90">
        <f t="shared" si="62"/>
        <v>5000</v>
      </c>
      <c r="F147" s="90">
        <f t="shared" si="62"/>
        <v>5000</v>
      </c>
      <c r="G147" s="90">
        <f t="shared" si="62"/>
        <v>5000</v>
      </c>
    </row>
    <row r="148" spans="1:7" x14ac:dyDescent="0.25">
      <c r="A148" s="72" t="s">
        <v>125</v>
      </c>
      <c r="B148" s="71" t="s">
        <v>126</v>
      </c>
      <c r="C148" s="85">
        <v>0</v>
      </c>
      <c r="D148" s="85">
        <v>0</v>
      </c>
      <c r="E148" s="85">
        <v>0</v>
      </c>
      <c r="F148" s="85">
        <v>0</v>
      </c>
      <c r="G148" s="85">
        <v>0</v>
      </c>
    </row>
    <row r="149" spans="1:7" x14ac:dyDescent="0.25">
      <c r="A149" s="72" t="s">
        <v>127</v>
      </c>
      <c r="B149" s="71" t="s">
        <v>128</v>
      </c>
      <c r="C149" s="85">
        <v>0</v>
      </c>
      <c r="D149" s="85">
        <v>1200</v>
      </c>
      <c r="E149" s="85">
        <v>600</v>
      </c>
      <c r="F149" s="85">
        <v>600</v>
      </c>
      <c r="G149" s="85">
        <v>600</v>
      </c>
    </row>
    <row r="150" spans="1:7" x14ac:dyDescent="0.25">
      <c r="A150" s="72" t="s">
        <v>129</v>
      </c>
      <c r="B150" s="71" t="s">
        <v>130</v>
      </c>
      <c r="C150" s="85">
        <v>0</v>
      </c>
      <c r="D150" s="85">
        <v>2600</v>
      </c>
      <c r="E150" s="85">
        <v>3200</v>
      </c>
      <c r="F150" s="85">
        <v>3200</v>
      </c>
      <c r="G150" s="85">
        <v>3200</v>
      </c>
    </row>
    <row r="151" spans="1:7" ht="25.5" x14ac:dyDescent="0.25">
      <c r="A151" s="72" t="s">
        <v>131</v>
      </c>
      <c r="B151" s="71" t="s">
        <v>132</v>
      </c>
      <c r="C151" s="85">
        <v>0</v>
      </c>
      <c r="D151" s="85">
        <v>0</v>
      </c>
      <c r="E151" s="85">
        <v>0</v>
      </c>
      <c r="F151" s="85">
        <v>0</v>
      </c>
      <c r="G151" s="93">
        <v>0</v>
      </c>
    </row>
    <row r="152" spans="1:7" x14ac:dyDescent="0.25">
      <c r="A152" s="102" t="s">
        <v>133</v>
      </c>
      <c r="B152" s="115" t="s">
        <v>134</v>
      </c>
      <c r="C152" s="85">
        <v>3299.15</v>
      </c>
      <c r="D152" s="85">
        <v>1200</v>
      </c>
      <c r="E152" s="85">
        <v>1200</v>
      </c>
      <c r="F152" s="85">
        <v>1200</v>
      </c>
      <c r="G152" s="85">
        <v>1200</v>
      </c>
    </row>
    <row r="153" spans="1:7" x14ac:dyDescent="0.25">
      <c r="A153" s="100" t="s">
        <v>135</v>
      </c>
      <c r="B153" s="101" t="s">
        <v>76</v>
      </c>
      <c r="C153" s="90">
        <f>SUM(C154)</f>
        <v>0</v>
      </c>
      <c r="D153" s="90">
        <f t="shared" ref="D153:G153" si="63">SUM(D154)</f>
        <v>0</v>
      </c>
      <c r="E153" s="90">
        <f t="shared" si="63"/>
        <v>0</v>
      </c>
      <c r="F153" s="90">
        <f>F154</f>
        <v>0</v>
      </c>
      <c r="G153" s="90">
        <f t="shared" si="63"/>
        <v>0</v>
      </c>
    </row>
    <row r="154" spans="1:7" x14ac:dyDescent="0.25">
      <c r="A154" s="72" t="s">
        <v>136</v>
      </c>
      <c r="B154" s="116" t="s">
        <v>137</v>
      </c>
      <c r="C154" s="85">
        <v>0</v>
      </c>
      <c r="D154" s="85">
        <v>0</v>
      </c>
      <c r="E154" s="85">
        <v>0</v>
      </c>
      <c r="F154" s="85">
        <v>0</v>
      </c>
      <c r="G154" s="85">
        <v>0</v>
      </c>
    </row>
    <row r="155" spans="1:7" ht="31.5" x14ac:dyDescent="0.25">
      <c r="A155" s="117">
        <v>4</v>
      </c>
      <c r="B155" s="118" t="s">
        <v>40</v>
      </c>
      <c r="C155" s="113">
        <f t="shared" ref="C155:D155" si="64">SUM(C156+C158)</f>
        <v>0</v>
      </c>
      <c r="D155" s="113">
        <f t="shared" si="64"/>
        <v>0</v>
      </c>
      <c r="E155" s="113">
        <f>SUM(E156+E158)</f>
        <v>0</v>
      </c>
      <c r="F155" s="113">
        <f t="shared" ref="F155:G155" si="65">SUM(F156+F158)</f>
        <v>0</v>
      </c>
      <c r="G155" s="113">
        <f t="shared" si="65"/>
        <v>0</v>
      </c>
    </row>
    <row r="156" spans="1:7" ht="31.5" x14ac:dyDescent="0.25">
      <c r="A156" s="100" t="s">
        <v>138</v>
      </c>
      <c r="B156" s="119" t="s">
        <v>139</v>
      </c>
      <c r="C156" s="90">
        <f>SUM(C157)</f>
        <v>0</v>
      </c>
      <c r="D156" s="90">
        <f t="shared" ref="D156:G156" si="66">SUM(D157)</f>
        <v>0</v>
      </c>
      <c r="E156" s="90"/>
      <c r="F156" s="90">
        <f t="shared" si="66"/>
        <v>0</v>
      </c>
      <c r="G156" s="90">
        <f t="shared" si="66"/>
        <v>0</v>
      </c>
    </row>
    <row r="157" spans="1:7" ht="15.75" x14ac:dyDescent="0.25">
      <c r="A157" s="72" t="s">
        <v>140</v>
      </c>
      <c r="B157" s="120" t="s">
        <v>141</v>
      </c>
      <c r="C157" s="85">
        <v>0</v>
      </c>
      <c r="D157" s="85">
        <v>0</v>
      </c>
      <c r="E157" s="85">
        <v>0</v>
      </c>
      <c r="F157" s="85">
        <v>0</v>
      </c>
      <c r="G157" s="85">
        <v>0</v>
      </c>
    </row>
    <row r="158" spans="1:7" ht="31.5" x14ac:dyDescent="0.25">
      <c r="A158" s="100" t="s">
        <v>142</v>
      </c>
      <c r="B158" s="119" t="s">
        <v>78</v>
      </c>
      <c r="C158" s="90">
        <f>SUM(C159:C161)</f>
        <v>0</v>
      </c>
      <c r="D158" s="90">
        <f t="shared" ref="D158:G158" si="67">SUM(D159:D161)</f>
        <v>0</v>
      </c>
      <c r="E158" s="90">
        <f t="shared" si="67"/>
        <v>0</v>
      </c>
      <c r="F158" s="90">
        <f t="shared" si="67"/>
        <v>0</v>
      </c>
      <c r="G158" s="90">
        <f t="shared" si="67"/>
        <v>0</v>
      </c>
    </row>
    <row r="159" spans="1:7" x14ac:dyDescent="0.25">
      <c r="A159" s="72" t="s">
        <v>143</v>
      </c>
      <c r="B159" s="71" t="s">
        <v>144</v>
      </c>
      <c r="C159" s="85">
        <v>0</v>
      </c>
      <c r="D159" s="85">
        <v>0</v>
      </c>
      <c r="E159" s="85">
        <v>0</v>
      </c>
      <c r="F159" s="85">
        <v>0</v>
      </c>
      <c r="G159" s="85">
        <v>0</v>
      </c>
    </row>
    <row r="160" spans="1:7" x14ac:dyDescent="0.25">
      <c r="A160" s="72" t="s">
        <v>145</v>
      </c>
      <c r="B160" s="71" t="s">
        <v>146</v>
      </c>
      <c r="C160" s="85">
        <v>0</v>
      </c>
      <c r="D160" s="85">
        <v>0</v>
      </c>
      <c r="E160" s="85">
        <v>0</v>
      </c>
      <c r="F160" s="85">
        <v>0</v>
      </c>
      <c r="G160" s="85">
        <v>0</v>
      </c>
    </row>
    <row r="161" spans="1:7" ht="26.25" x14ac:dyDescent="0.25">
      <c r="A161" s="72" t="s">
        <v>147</v>
      </c>
      <c r="B161" s="121" t="s">
        <v>148</v>
      </c>
      <c r="C161" s="85">
        <v>0</v>
      </c>
      <c r="D161" s="85">
        <v>0</v>
      </c>
      <c r="E161" s="85">
        <v>0</v>
      </c>
      <c r="F161" s="85">
        <v>0</v>
      </c>
      <c r="G161" s="85">
        <v>0</v>
      </c>
    </row>
    <row r="162" spans="1:7" x14ac:dyDescent="0.25">
      <c r="A162" s="68" t="s">
        <v>65</v>
      </c>
      <c r="B162" s="65" t="s">
        <v>66</v>
      </c>
      <c r="C162" s="85"/>
      <c r="D162" s="85"/>
      <c r="E162" s="85"/>
      <c r="F162" s="85"/>
      <c r="G162" s="85"/>
    </row>
    <row r="163" spans="1:7" x14ac:dyDescent="0.25">
      <c r="A163" s="69" t="s">
        <v>60</v>
      </c>
      <c r="B163" s="67" t="s">
        <v>59</v>
      </c>
      <c r="C163" s="85"/>
      <c r="D163" s="85"/>
      <c r="E163" s="85"/>
      <c r="F163" s="85"/>
      <c r="G163" s="93"/>
    </row>
    <row r="164" spans="1:7" x14ac:dyDescent="0.25">
      <c r="A164" s="70" t="s">
        <v>61</v>
      </c>
      <c r="B164" s="71" t="s">
        <v>62</v>
      </c>
      <c r="C164" s="85"/>
      <c r="D164" s="85"/>
      <c r="E164" s="85"/>
      <c r="F164" s="85"/>
      <c r="G164" s="93"/>
    </row>
    <row r="165" spans="1:7" x14ac:dyDescent="0.25">
      <c r="A165" s="72" t="s">
        <v>63</v>
      </c>
      <c r="B165" s="71" t="s">
        <v>64</v>
      </c>
      <c r="C165" s="85"/>
      <c r="D165" s="85"/>
      <c r="E165" s="85"/>
      <c r="F165" s="85"/>
      <c r="G165" s="93"/>
    </row>
    <row r="166" spans="1:7" x14ac:dyDescent="0.25">
      <c r="A166" s="73" t="s">
        <v>44</v>
      </c>
      <c r="B166" s="73"/>
      <c r="C166" s="85"/>
      <c r="D166" s="85"/>
      <c r="E166" s="85"/>
      <c r="F166" s="85"/>
      <c r="G166" s="93"/>
    </row>
    <row r="167" spans="1:7" ht="40.5" x14ac:dyDescent="0.25">
      <c r="A167" s="106" t="s">
        <v>161</v>
      </c>
      <c r="B167" s="122" t="s">
        <v>162</v>
      </c>
      <c r="C167" s="85"/>
      <c r="D167" s="85"/>
      <c r="E167" s="85"/>
      <c r="F167" s="85"/>
      <c r="G167" s="93"/>
    </row>
    <row r="168" spans="1:7" ht="20.25" x14ac:dyDescent="0.3">
      <c r="A168" s="108" t="s">
        <v>122</v>
      </c>
      <c r="B168" s="109" t="s">
        <v>163</v>
      </c>
      <c r="C168" s="110">
        <f t="shared" ref="C168:D168" si="68">SUM(C174+C180)</f>
        <v>0</v>
      </c>
      <c r="D168" s="110">
        <f>D170+D174</f>
        <v>13000</v>
      </c>
      <c r="E168" s="110">
        <f>E170+E179</f>
        <v>16200</v>
      </c>
      <c r="F168" s="110">
        <f t="shared" ref="F168:G168" si="69">F170+F179</f>
        <v>16200</v>
      </c>
      <c r="G168" s="110">
        <f t="shared" si="69"/>
        <v>16200</v>
      </c>
    </row>
    <row r="169" spans="1:7" ht="15.75" x14ac:dyDescent="0.25">
      <c r="A169" s="111">
        <v>3</v>
      </c>
      <c r="B169" s="112" t="s">
        <v>37</v>
      </c>
      <c r="C169" s="113"/>
      <c r="D169" s="113"/>
      <c r="E169" s="113"/>
      <c r="F169" s="113"/>
      <c r="G169" s="114"/>
    </row>
    <row r="170" spans="1:7" ht="15.75" x14ac:dyDescent="0.25">
      <c r="A170" s="100" t="s">
        <v>168</v>
      </c>
      <c r="B170" s="41" t="s">
        <v>38</v>
      </c>
      <c r="C170" s="113">
        <f>C171+C172+C173</f>
        <v>0</v>
      </c>
      <c r="D170" s="113">
        <f>D171+D172+D173</f>
        <v>200</v>
      </c>
      <c r="E170" s="113">
        <f>E171+E172+E173</f>
        <v>200</v>
      </c>
      <c r="F170" s="113">
        <f t="shared" ref="F170:G170" si="70">F171+F172+F173</f>
        <v>200</v>
      </c>
      <c r="G170" s="113">
        <f t="shared" si="70"/>
        <v>200</v>
      </c>
    </row>
    <row r="171" spans="1:7" ht="15.75" x14ac:dyDescent="0.25">
      <c r="A171" s="72" t="s">
        <v>169</v>
      </c>
      <c r="B171" s="71" t="s">
        <v>172</v>
      </c>
      <c r="C171" s="125">
        <v>0</v>
      </c>
      <c r="D171" s="125">
        <v>0</v>
      </c>
      <c r="E171" s="125">
        <v>0</v>
      </c>
      <c r="F171" s="125">
        <v>0</v>
      </c>
      <c r="G171" s="125">
        <v>0</v>
      </c>
    </row>
    <row r="172" spans="1:7" ht="15.75" x14ac:dyDescent="0.25">
      <c r="A172" s="72" t="s">
        <v>170</v>
      </c>
      <c r="B172" s="71" t="s">
        <v>173</v>
      </c>
      <c r="C172" s="125">
        <v>0</v>
      </c>
      <c r="D172" s="125">
        <v>200</v>
      </c>
      <c r="E172" s="125">
        <v>200</v>
      </c>
      <c r="F172" s="125">
        <v>200</v>
      </c>
      <c r="G172" s="125">
        <v>200</v>
      </c>
    </row>
    <row r="173" spans="1:7" ht="15.75" x14ac:dyDescent="0.25">
      <c r="A173" s="72" t="s">
        <v>171</v>
      </c>
      <c r="B173" s="71" t="s">
        <v>174</v>
      </c>
      <c r="C173" s="125">
        <v>0</v>
      </c>
      <c r="D173" s="125">
        <v>0</v>
      </c>
      <c r="E173" s="125">
        <v>0</v>
      </c>
      <c r="F173" s="125">
        <v>0</v>
      </c>
      <c r="G173" s="125">
        <v>0</v>
      </c>
    </row>
    <row r="174" spans="1:7" x14ac:dyDescent="0.25">
      <c r="A174" s="100" t="s">
        <v>124</v>
      </c>
      <c r="B174" s="101" t="s">
        <v>39</v>
      </c>
      <c r="C174" s="90">
        <f>SUM(C175:C179)</f>
        <v>0</v>
      </c>
      <c r="D174" s="90">
        <f t="shared" ref="D174:G174" si="71">SUM(D175:D179)</f>
        <v>12800</v>
      </c>
      <c r="E174" s="90">
        <f t="shared" si="71"/>
        <v>16000</v>
      </c>
      <c r="F174" s="90">
        <f t="shared" si="71"/>
        <v>16000</v>
      </c>
      <c r="G174" s="90">
        <f t="shared" si="71"/>
        <v>16000</v>
      </c>
    </row>
    <row r="175" spans="1:7" x14ac:dyDescent="0.25">
      <c r="A175" s="72" t="s">
        <v>125</v>
      </c>
      <c r="B175" s="71" t="s">
        <v>126</v>
      </c>
      <c r="C175" s="85">
        <v>0</v>
      </c>
      <c r="D175" s="85">
        <v>0</v>
      </c>
      <c r="E175" s="85">
        <v>0</v>
      </c>
      <c r="F175" s="85">
        <v>0</v>
      </c>
      <c r="G175" s="85">
        <v>0</v>
      </c>
    </row>
    <row r="176" spans="1:7" x14ac:dyDescent="0.25">
      <c r="A176" s="72" t="s">
        <v>127</v>
      </c>
      <c r="B176" s="71" t="s">
        <v>128</v>
      </c>
      <c r="C176" s="85">
        <v>0</v>
      </c>
      <c r="D176" s="85">
        <v>0</v>
      </c>
      <c r="E176" s="85">
        <v>0</v>
      </c>
      <c r="F176" s="85">
        <v>0</v>
      </c>
      <c r="G176" s="85">
        <v>0</v>
      </c>
    </row>
    <row r="177" spans="1:7" x14ac:dyDescent="0.25">
      <c r="A177" s="72" t="s">
        <v>129</v>
      </c>
      <c r="B177" s="71" t="s">
        <v>130</v>
      </c>
      <c r="C177" s="85">
        <v>0</v>
      </c>
      <c r="D177" s="85">
        <v>0</v>
      </c>
      <c r="E177" s="85">
        <v>0</v>
      </c>
      <c r="F177" s="85">
        <v>0</v>
      </c>
      <c r="G177" s="85">
        <v>0</v>
      </c>
    </row>
    <row r="178" spans="1:7" ht="25.5" x14ac:dyDescent="0.25">
      <c r="A178" s="72" t="s">
        <v>131</v>
      </c>
      <c r="B178" s="71" t="s">
        <v>132</v>
      </c>
      <c r="C178" s="85">
        <v>0</v>
      </c>
      <c r="D178" s="85">
        <v>0</v>
      </c>
      <c r="E178" s="85">
        <v>0</v>
      </c>
      <c r="F178" s="85">
        <v>0</v>
      </c>
      <c r="G178" s="93">
        <v>0</v>
      </c>
    </row>
    <row r="179" spans="1:7" x14ac:dyDescent="0.25">
      <c r="A179" s="102" t="s">
        <v>133</v>
      </c>
      <c r="B179" s="115" t="s">
        <v>134</v>
      </c>
      <c r="C179" s="85">
        <v>0</v>
      </c>
      <c r="D179" s="85">
        <v>12800</v>
      </c>
      <c r="E179" s="85">
        <v>16000</v>
      </c>
      <c r="F179" s="85">
        <v>16000</v>
      </c>
      <c r="G179" s="85">
        <v>16000</v>
      </c>
    </row>
    <row r="180" spans="1:7" x14ac:dyDescent="0.25">
      <c r="A180" s="100" t="s">
        <v>135</v>
      </c>
      <c r="B180" s="101" t="s">
        <v>76</v>
      </c>
      <c r="C180" s="90">
        <f>SUM(C181)</f>
        <v>0</v>
      </c>
      <c r="D180" s="90">
        <f t="shared" ref="D180:G180" si="72">SUM(D181)</f>
        <v>0</v>
      </c>
      <c r="E180" s="90">
        <f t="shared" si="72"/>
        <v>0</v>
      </c>
      <c r="F180" s="90">
        <f t="shared" si="72"/>
        <v>0</v>
      </c>
      <c r="G180" s="90">
        <f t="shared" si="72"/>
        <v>0</v>
      </c>
    </row>
    <row r="181" spans="1:7" x14ac:dyDescent="0.25">
      <c r="A181" s="72" t="s">
        <v>136</v>
      </c>
      <c r="B181" s="116" t="s">
        <v>137</v>
      </c>
      <c r="C181" s="85">
        <v>0</v>
      </c>
      <c r="D181" s="85">
        <v>0</v>
      </c>
      <c r="E181" s="85">
        <v>0</v>
      </c>
      <c r="F181" s="85">
        <v>0</v>
      </c>
      <c r="G181" s="85">
        <v>0</v>
      </c>
    </row>
    <row r="182" spans="1:7" ht="31.5" x14ac:dyDescent="0.25">
      <c r="A182" s="117">
        <v>4</v>
      </c>
      <c r="B182" s="118" t="s">
        <v>40</v>
      </c>
      <c r="C182" s="113">
        <f t="shared" ref="C182:D182" si="73">SUM(C183+C185)</f>
        <v>0</v>
      </c>
      <c r="D182" s="113">
        <f t="shared" si="73"/>
        <v>0</v>
      </c>
      <c r="E182" s="113">
        <f>SUM(E183+E185)</f>
        <v>0</v>
      </c>
      <c r="F182" s="113">
        <f t="shared" ref="F182:G182" si="74">SUM(F183+F185)</f>
        <v>0</v>
      </c>
      <c r="G182" s="113">
        <f t="shared" si="74"/>
        <v>0</v>
      </c>
    </row>
    <row r="183" spans="1:7" ht="31.5" x14ac:dyDescent="0.25">
      <c r="A183" s="100" t="s">
        <v>138</v>
      </c>
      <c r="B183" s="119" t="s">
        <v>139</v>
      </c>
      <c r="C183" s="90">
        <f>SUM(C184)</f>
        <v>0</v>
      </c>
      <c r="D183" s="90">
        <f t="shared" ref="D183:G183" si="75">SUM(D184)</f>
        <v>0</v>
      </c>
      <c r="E183" s="90"/>
      <c r="F183" s="90">
        <f t="shared" si="75"/>
        <v>0</v>
      </c>
      <c r="G183" s="90">
        <f t="shared" si="75"/>
        <v>0</v>
      </c>
    </row>
    <row r="184" spans="1:7" ht="15.75" x14ac:dyDescent="0.25">
      <c r="A184" s="72" t="s">
        <v>140</v>
      </c>
      <c r="B184" s="120" t="s">
        <v>141</v>
      </c>
      <c r="C184" s="85">
        <v>0</v>
      </c>
      <c r="D184" s="85">
        <v>0</v>
      </c>
      <c r="E184" s="85">
        <v>0</v>
      </c>
      <c r="F184" s="85">
        <v>0</v>
      </c>
      <c r="G184" s="93">
        <v>0</v>
      </c>
    </row>
    <row r="185" spans="1:7" ht="31.5" x14ac:dyDescent="0.25">
      <c r="A185" s="100" t="s">
        <v>142</v>
      </c>
      <c r="B185" s="119" t="s">
        <v>78</v>
      </c>
      <c r="C185" s="90">
        <f>SUM(C186:C188)</f>
        <v>0</v>
      </c>
      <c r="D185" s="90">
        <f t="shared" ref="D185:G185" si="76">SUM(D186:D188)</f>
        <v>0</v>
      </c>
      <c r="E185" s="90">
        <f t="shared" si="76"/>
        <v>0</v>
      </c>
      <c r="F185" s="90">
        <f t="shared" si="76"/>
        <v>0</v>
      </c>
      <c r="G185" s="90">
        <f t="shared" si="76"/>
        <v>0</v>
      </c>
    </row>
    <row r="186" spans="1:7" x14ac:dyDescent="0.25">
      <c r="A186" s="72" t="s">
        <v>143</v>
      </c>
      <c r="B186" s="71" t="s">
        <v>144</v>
      </c>
      <c r="C186" s="85">
        <v>0</v>
      </c>
      <c r="D186" s="85">
        <v>0</v>
      </c>
      <c r="E186" s="85">
        <v>0</v>
      </c>
      <c r="F186" s="85">
        <v>0</v>
      </c>
      <c r="G186" s="85">
        <v>0</v>
      </c>
    </row>
    <row r="187" spans="1:7" x14ac:dyDescent="0.25">
      <c r="A187" s="72" t="s">
        <v>145</v>
      </c>
      <c r="B187" s="71" t="s">
        <v>146</v>
      </c>
      <c r="C187" s="85">
        <v>0</v>
      </c>
      <c r="D187" s="85">
        <v>0</v>
      </c>
      <c r="E187" s="85">
        <v>0</v>
      </c>
      <c r="F187" s="85">
        <v>0</v>
      </c>
      <c r="G187" s="85">
        <v>0</v>
      </c>
    </row>
    <row r="188" spans="1:7" ht="26.25" x14ac:dyDescent="0.25">
      <c r="A188" s="72" t="s">
        <v>147</v>
      </c>
      <c r="B188" s="121" t="s">
        <v>148</v>
      </c>
      <c r="C188" s="85">
        <v>0</v>
      </c>
      <c r="D188" s="85">
        <v>0</v>
      </c>
      <c r="E188" s="85">
        <v>0</v>
      </c>
      <c r="F188" s="85">
        <v>0</v>
      </c>
      <c r="G188" s="85">
        <v>0</v>
      </c>
    </row>
    <row r="189" spans="1:7" x14ac:dyDescent="0.25">
      <c r="A189" s="68" t="s">
        <v>65</v>
      </c>
      <c r="B189" s="65" t="s">
        <v>66</v>
      </c>
      <c r="C189" s="85"/>
      <c r="D189" s="85"/>
      <c r="E189" s="85"/>
      <c r="F189" s="85"/>
      <c r="G189" s="85"/>
    </row>
    <row r="190" spans="1:7" x14ac:dyDescent="0.25">
      <c r="A190" s="69" t="s">
        <v>60</v>
      </c>
      <c r="B190" s="67" t="s">
        <v>59</v>
      </c>
      <c r="C190" s="85"/>
      <c r="D190" s="85"/>
      <c r="E190" s="85"/>
      <c r="F190" s="85"/>
      <c r="G190" s="93"/>
    </row>
    <row r="191" spans="1:7" x14ac:dyDescent="0.25">
      <c r="A191" s="70" t="s">
        <v>61</v>
      </c>
      <c r="B191" s="71" t="s">
        <v>62</v>
      </c>
      <c r="C191" s="85"/>
      <c r="D191" s="85"/>
      <c r="E191" s="85"/>
      <c r="F191" s="85"/>
      <c r="G191" s="93"/>
    </row>
    <row r="192" spans="1:7" x14ac:dyDescent="0.25">
      <c r="A192" s="72" t="s">
        <v>63</v>
      </c>
      <c r="B192" s="71" t="s">
        <v>64</v>
      </c>
      <c r="C192" s="85"/>
      <c r="D192" s="85"/>
      <c r="E192" s="85"/>
      <c r="F192" s="85"/>
      <c r="G192" s="93"/>
    </row>
    <row r="193" spans="1:7" x14ac:dyDescent="0.25">
      <c r="A193" s="73" t="s">
        <v>44</v>
      </c>
      <c r="B193" s="73"/>
      <c r="C193" s="85"/>
      <c r="D193" s="85"/>
      <c r="E193" s="85"/>
      <c r="F193" s="85"/>
      <c r="G193" s="93"/>
    </row>
    <row r="194" spans="1:7" ht="40.5" x14ac:dyDescent="0.25">
      <c r="A194" s="106" t="s">
        <v>164</v>
      </c>
      <c r="B194" s="122" t="s">
        <v>165</v>
      </c>
      <c r="C194" s="85"/>
      <c r="D194" s="85"/>
      <c r="E194" s="85"/>
      <c r="F194" s="85"/>
      <c r="G194" s="93"/>
    </row>
    <row r="195" spans="1:7" ht="20.25" x14ac:dyDescent="0.3">
      <c r="A195" s="108" t="s">
        <v>122</v>
      </c>
      <c r="B195" s="109" t="s">
        <v>166</v>
      </c>
      <c r="C195" s="110">
        <f t="shared" ref="C195:D195" si="77">SUM(C197+C203)</f>
        <v>1974</v>
      </c>
      <c r="D195" s="110">
        <f t="shared" si="77"/>
        <v>1000</v>
      </c>
      <c r="E195" s="110">
        <f>E197</f>
        <v>9000</v>
      </c>
      <c r="F195" s="110">
        <f t="shared" ref="F195:G195" si="78">F197</f>
        <v>9000</v>
      </c>
      <c r="G195" s="110">
        <f t="shared" si="78"/>
        <v>9000</v>
      </c>
    </row>
    <row r="196" spans="1:7" ht="15.75" x14ac:dyDescent="0.25">
      <c r="A196" s="111">
        <v>3</v>
      </c>
      <c r="B196" s="112" t="s">
        <v>37</v>
      </c>
      <c r="C196" s="113"/>
      <c r="D196" s="113"/>
      <c r="E196" s="113"/>
      <c r="F196" s="113"/>
      <c r="G196" s="114"/>
    </row>
    <row r="197" spans="1:7" x14ac:dyDescent="0.25">
      <c r="A197" s="100" t="s">
        <v>124</v>
      </c>
      <c r="B197" s="101" t="s">
        <v>39</v>
      </c>
      <c r="C197" s="90">
        <f>SUM(C198:C202)</f>
        <v>1974</v>
      </c>
      <c r="D197" s="90">
        <f t="shared" ref="D197:G197" si="79">SUM(D198:D202)</f>
        <v>1000</v>
      </c>
      <c r="E197" s="90">
        <f t="shared" si="79"/>
        <v>9000</v>
      </c>
      <c r="F197" s="90">
        <f t="shared" si="79"/>
        <v>9000</v>
      </c>
      <c r="G197" s="90">
        <f t="shared" si="79"/>
        <v>9000</v>
      </c>
    </row>
    <row r="198" spans="1:7" x14ac:dyDescent="0.25">
      <c r="A198" s="72" t="s">
        <v>125</v>
      </c>
      <c r="B198" s="71" t="s">
        <v>126</v>
      </c>
      <c r="C198" s="85">
        <v>300</v>
      </c>
      <c r="D198" s="85">
        <v>0</v>
      </c>
      <c r="E198" s="85">
        <v>8000</v>
      </c>
      <c r="F198" s="85">
        <v>8000</v>
      </c>
      <c r="G198" s="85">
        <v>8000</v>
      </c>
    </row>
    <row r="199" spans="1:7" x14ac:dyDescent="0.25">
      <c r="A199" s="72" t="s">
        <v>127</v>
      </c>
      <c r="B199" s="71" t="s">
        <v>128</v>
      </c>
      <c r="C199" s="85">
        <v>0</v>
      </c>
      <c r="D199" s="85">
        <v>0</v>
      </c>
      <c r="E199" s="85">
        <v>0</v>
      </c>
      <c r="F199" s="85">
        <v>0</v>
      </c>
      <c r="G199" s="85">
        <v>0</v>
      </c>
    </row>
    <row r="200" spans="1:7" x14ac:dyDescent="0.25">
      <c r="A200" s="72" t="s">
        <v>129</v>
      </c>
      <c r="B200" s="71" t="s">
        <v>130</v>
      </c>
      <c r="C200" s="85">
        <v>0</v>
      </c>
      <c r="D200" s="85">
        <v>0</v>
      </c>
      <c r="E200" s="85">
        <v>0</v>
      </c>
      <c r="F200" s="85">
        <v>0</v>
      </c>
      <c r="G200" s="85">
        <v>0</v>
      </c>
    </row>
    <row r="201" spans="1:7" ht="25.5" x14ac:dyDescent="0.25">
      <c r="A201" s="72" t="s">
        <v>131</v>
      </c>
      <c r="B201" s="71" t="s">
        <v>132</v>
      </c>
      <c r="C201" s="85">
        <v>0</v>
      </c>
      <c r="D201" s="85">
        <v>0</v>
      </c>
      <c r="E201" s="85">
        <v>0</v>
      </c>
      <c r="F201" s="85">
        <v>0</v>
      </c>
      <c r="G201" s="85">
        <v>0</v>
      </c>
    </row>
    <row r="202" spans="1:7" x14ac:dyDescent="0.25">
      <c r="A202" s="102" t="s">
        <v>133</v>
      </c>
      <c r="B202" s="115" t="s">
        <v>134</v>
      </c>
      <c r="C202" s="85">
        <v>1674</v>
      </c>
      <c r="D202" s="85">
        <v>1000</v>
      </c>
      <c r="E202" s="85">
        <v>1000</v>
      </c>
      <c r="F202" s="85">
        <v>1000</v>
      </c>
      <c r="G202" s="85">
        <v>1000</v>
      </c>
    </row>
    <row r="203" spans="1:7" x14ac:dyDescent="0.25">
      <c r="A203" s="100" t="s">
        <v>135</v>
      </c>
      <c r="B203" s="101" t="s">
        <v>76</v>
      </c>
      <c r="C203" s="90">
        <f>SUM(C204)</f>
        <v>0</v>
      </c>
      <c r="D203" s="90">
        <f t="shared" ref="D203:G203" si="80">SUM(D204)</f>
        <v>0</v>
      </c>
      <c r="E203" s="90">
        <f t="shared" si="80"/>
        <v>0</v>
      </c>
      <c r="F203" s="90">
        <f>F204</f>
        <v>0</v>
      </c>
      <c r="G203" s="90">
        <f t="shared" si="80"/>
        <v>0</v>
      </c>
    </row>
    <row r="204" spans="1:7" x14ac:dyDescent="0.25">
      <c r="A204" s="72" t="s">
        <v>136</v>
      </c>
      <c r="B204" s="116" t="s">
        <v>137</v>
      </c>
      <c r="C204" s="85">
        <v>0</v>
      </c>
      <c r="D204" s="85">
        <v>0</v>
      </c>
      <c r="E204" s="85">
        <v>0</v>
      </c>
      <c r="F204" s="85">
        <v>0</v>
      </c>
      <c r="G204" s="85">
        <v>0</v>
      </c>
    </row>
    <row r="205" spans="1:7" ht="31.5" x14ac:dyDescent="0.25">
      <c r="A205" s="117">
        <v>4</v>
      </c>
      <c r="B205" s="118" t="s">
        <v>40</v>
      </c>
      <c r="C205" s="113">
        <f t="shared" ref="C205:D205" si="81">SUM(C206+C208)</f>
        <v>0</v>
      </c>
      <c r="D205" s="113">
        <f t="shared" si="81"/>
        <v>0</v>
      </c>
      <c r="E205" s="113">
        <f>SUM(E206+E208)</f>
        <v>0</v>
      </c>
      <c r="F205" s="113">
        <f t="shared" ref="F205:G205" si="82">SUM(F206+F208)</f>
        <v>0</v>
      </c>
      <c r="G205" s="113">
        <f t="shared" si="82"/>
        <v>0</v>
      </c>
    </row>
    <row r="206" spans="1:7" ht="31.5" x14ac:dyDescent="0.25">
      <c r="A206" s="100" t="s">
        <v>138</v>
      </c>
      <c r="B206" s="119" t="s">
        <v>139</v>
      </c>
      <c r="C206" s="90">
        <f>SUM(C207)</f>
        <v>0</v>
      </c>
      <c r="D206" s="90">
        <f t="shared" ref="D206:G206" si="83">SUM(D207)</f>
        <v>0</v>
      </c>
      <c r="E206" s="90"/>
      <c r="F206" s="90">
        <f t="shared" si="83"/>
        <v>0</v>
      </c>
      <c r="G206" s="90">
        <f t="shared" si="83"/>
        <v>0</v>
      </c>
    </row>
    <row r="207" spans="1:7" ht="15.75" x14ac:dyDescent="0.25">
      <c r="A207" s="72" t="s">
        <v>140</v>
      </c>
      <c r="B207" s="120" t="s">
        <v>141</v>
      </c>
      <c r="C207" s="85">
        <v>0</v>
      </c>
      <c r="D207" s="85">
        <v>0</v>
      </c>
      <c r="E207" s="85">
        <v>0</v>
      </c>
      <c r="F207" s="85">
        <v>0</v>
      </c>
      <c r="G207" s="85">
        <v>0</v>
      </c>
    </row>
    <row r="208" spans="1:7" ht="31.5" x14ac:dyDescent="0.25">
      <c r="A208" s="100" t="s">
        <v>142</v>
      </c>
      <c r="B208" s="119" t="s">
        <v>78</v>
      </c>
      <c r="C208" s="90">
        <f>SUM(C209:C211)</f>
        <v>0</v>
      </c>
      <c r="D208" s="90">
        <f t="shared" ref="D208:G208" si="84">SUM(D209:D211)</f>
        <v>0</v>
      </c>
      <c r="E208" s="90">
        <f t="shared" si="84"/>
        <v>0</v>
      </c>
      <c r="F208" s="90">
        <f t="shared" si="84"/>
        <v>0</v>
      </c>
      <c r="G208" s="90">
        <f t="shared" si="84"/>
        <v>0</v>
      </c>
    </row>
    <row r="209" spans="1:7" x14ac:dyDescent="0.25">
      <c r="A209" s="72" t="s">
        <v>143</v>
      </c>
      <c r="B209" s="71" t="s">
        <v>144</v>
      </c>
      <c r="C209" s="85">
        <v>0</v>
      </c>
      <c r="D209" s="85">
        <v>0</v>
      </c>
      <c r="E209" s="85">
        <v>0</v>
      </c>
      <c r="F209" s="85">
        <v>0</v>
      </c>
      <c r="G209" s="85">
        <v>0</v>
      </c>
    </row>
    <row r="210" spans="1:7" x14ac:dyDescent="0.25">
      <c r="A210" s="72" t="s">
        <v>145</v>
      </c>
      <c r="B210" s="71" t="s">
        <v>146</v>
      </c>
      <c r="C210" s="85">
        <v>0</v>
      </c>
      <c r="D210" s="85">
        <v>0</v>
      </c>
      <c r="E210" s="85">
        <v>0</v>
      </c>
      <c r="F210" s="85">
        <v>0</v>
      </c>
      <c r="G210" s="85">
        <v>0</v>
      </c>
    </row>
    <row r="211" spans="1:7" ht="26.25" x14ac:dyDescent="0.25">
      <c r="A211" s="72" t="s">
        <v>147</v>
      </c>
      <c r="B211" s="121" t="s">
        <v>148</v>
      </c>
      <c r="C211" s="85"/>
      <c r="D211" s="85"/>
      <c r="E211" s="85"/>
      <c r="F211" s="85"/>
      <c r="G211" s="93"/>
    </row>
    <row r="212" spans="1:7" x14ac:dyDescent="0.25">
      <c r="A212" s="68" t="s">
        <v>65</v>
      </c>
      <c r="B212" s="65" t="s">
        <v>66</v>
      </c>
      <c r="C212" s="85"/>
      <c r="D212" s="85"/>
      <c r="E212" s="85"/>
      <c r="F212" s="85"/>
      <c r="G212" s="85"/>
    </row>
    <row r="213" spans="1:7" x14ac:dyDescent="0.25">
      <c r="A213" s="69" t="s">
        <v>60</v>
      </c>
      <c r="B213" s="67" t="s">
        <v>59</v>
      </c>
      <c r="C213" s="85"/>
      <c r="D213" s="85"/>
      <c r="E213" s="85"/>
      <c r="F213" s="85"/>
      <c r="G213" s="93"/>
    </row>
    <row r="214" spans="1:7" x14ac:dyDescent="0.25">
      <c r="A214" s="70" t="s">
        <v>61</v>
      </c>
      <c r="B214" s="71" t="s">
        <v>62</v>
      </c>
      <c r="C214" s="85"/>
      <c r="D214" s="85"/>
      <c r="E214" s="85"/>
      <c r="F214" s="85"/>
      <c r="G214" s="93"/>
    </row>
    <row r="215" spans="1:7" x14ac:dyDescent="0.25">
      <c r="A215" s="72" t="s">
        <v>63</v>
      </c>
      <c r="B215" s="71" t="s">
        <v>64</v>
      </c>
      <c r="C215" s="85"/>
      <c r="D215" s="85"/>
      <c r="E215" s="85"/>
      <c r="F215" s="85"/>
      <c r="G215" s="93"/>
    </row>
    <row r="216" spans="1:7" x14ac:dyDescent="0.25">
      <c r="A216" s="73" t="s">
        <v>44</v>
      </c>
      <c r="B216" s="73"/>
      <c r="C216" s="85"/>
      <c r="D216" s="85"/>
      <c r="E216" s="85"/>
      <c r="F216" s="85"/>
      <c r="G216" s="93"/>
    </row>
  </sheetData>
  <mergeCells count="1">
    <mergeCell ref="A2:G2"/>
  </mergeCells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4</vt:i4>
      </vt:variant>
    </vt:vector>
  </HeadingPairs>
  <TitlesOfParts>
    <vt:vector size="8" baseType="lpstr">
      <vt:lpstr> Sažetak</vt:lpstr>
      <vt:lpstr> Račun prihoda i rashoda</vt:lpstr>
      <vt:lpstr> Račun financiranja</vt:lpstr>
      <vt:lpstr>Posebni dio</vt:lpstr>
      <vt:lpstr>' Račun financiranja'!Podrucje_ispisa</vt:lpstr>
      <vt:lpstr>' Račun prihoda i rashoda'!Podrucje_ispisa</vt:lpstr>
      <vt:lpstr>' Sažetak'!Podrucje_ispisa</vt:lpstr>
      <vt:lpstr>'Posebni dio'!Podrucje_ispisa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2024-11-20T13:49:28Z</dcterms:modified>
</cp:coreProperties>
</file>